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BFC7BD15-0A63-4D2A-AB46-B2011921BB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  <sheet name="第五週明細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7" l="1"/>
  <c r="W30" i="4"/>
  <c r="W30" i="8"/>
  <c r="W30" i="22"/>
  <c r="W14" i="23" l="1"/>
  <c r="G50" i="20" s="1"/>
  <c r="S13" i="23"/>
  <c r="P13" i="23"/>
  <c r="M13" i="23"/>
  <c r="J13" i="23"/>
  <c r="G13" i="23"/>
  <c r="D13" i="23"/>
  <c r="W18" i="23"/>
  <c r="I50" i="20" s="1"/>
  <c r="W16" i="23"/>
  <c r="I49" i="20" s="1"/>
  <c r="P5" i="23"/>
  <c r="S5" i="23"/>
  <c r="M5" i="23"/>
  <c r="J5" i="23"/>
  <c r="G5" i="23"/>
  <c r="D5" i="23"/>
  <c r="W18" i="22"/>
  <c r="W9" i="7"/>
  <c r="E23" i="20" s="1"/>
  <c r="W7" i="7"/>
  <c r="E22" i="20" s="1"/>
  <c r="W5" i="7"/>
  <c r="C23" i="20" s="1"/>
  <c r="S4" i="7"/>
  <c r="P4" i="7"/>
  <c r="M4" i="7"/>
  <c r="J4" i="7"/>
  <c r="G4" i="7"/>
  <c r="D4" i="7"/>
  <c r="AE42" i="23"/>
  <c r="AD41" i="23"/>
  <c r="AF41" i="23" s="1"/>
  <c r="AE40" i="23"/>
  <c r="AF40" i="23" s="1"/>
  <c r="AD39" i="23"/>
  <c r="AD43" i="23" s="1"/>
  <c r="AF38" i="23"/>
  <c r="AE38" i="23"/>
  <c r="AE43" i="23" s="1"/>
  <c r="AC35" i="23"/>
  <c r="AE34" i="23"/>
  <c r="AD33" i="23"/>
  <c r="AD35" i="23" s="1"/>
  <c r="AE32" i="23"/>
  <c r="AE35" i="23" s="1"/>
  <c r="AC32" i="23"/>
  <c r="AF32" i="23" s="1"/>
  <c r="AD31" i="23"/>
  <c r="AC31" i="23"/>
  <c r="AF31" i="23" s="1"/>
  <c r="AF30" i="23"/>
  <c r="AE30" i="23"/>
  <c r="AC30" i="23"/>
  <c r="AD27" i="23"/>
  <c r="AE26" i="23"/>
  <c r="AF25" i="23"/>
  <c r="AD25" i="23"/>
  <c r="AE24" i="23"/>
  <c r="AE27" i="23" s="1"/>
  <c r="AC24" i="23"/>
  <c r="AF24" i="23" s="1"/>
  <c r="AD23" i="23"/>
  <c r="AC23" i="23"/>
  <c r="AF23" i="23" s="1"/>
  <c r="AE22" i="23"/>
  <c r="AC22" i="23"/>
  <c r="AC27" i="23" s="1"/>
  <c r="AE18" i="23"/>
  <c r="AD17" i="23"/>
  <c r="AF17" i="23" s="1"/>
  <c r="AE16" i="23"/>
  <c r="AF16" i="23" s="1"/>
  <c r="AC16" i="23"/>
  <c r="AD15" i="23"/>
  <c r="AD19" i="23" s="1"/>
  <c r="AC15" i="23"/>
  <c r="AE14" i="23"/>
  <c r="AC14" i="23"/>
  <c r="AC19" i="23" s="1"/>
  <c r="W10" i="23"/>
  <c r="E50" i="20" s="1"/>
  <c r="W8" i="23"/>
  <c r="E49" i="20" s="1"/>
  <c r="W6" i="23"/>
  <c r="W18" i="8"/>
  <c r="W14" i="8"/>
  <c r="W12" i="23" l="1"/>
  <c r="C49" i="20" s="1"/>
  <c r="W20" i="23"/>
  <c r="G49" i="20" s="1"/>
  <c r="C50" i="20"/>
  <c r="AE28" i="23"/>
  <c r="AE36" i="23"/>
  <c r="AF35" i="23"/>
  <c r="AF19" i="23"/>
  <c r="AD20" i="23" s="1"/>
  <c r="AD36" i="23"/>
  <c r="AF27" i="23"/>
  <c r="AD28" i="23" s="1"/>
  <c r="AC28" i="23"/>
  <c r="AD44" i="23"/>
  <c r="AF43" i="23"/>
  <c r="AE44" i="23" s="1"/>
  <c r="AE19" i="23"/>
  <c r="AF15" i="23"/>
  <c r="AF33" i="23"/>
  <c r="AC36" i="23"/>
  <c r="AF14" i="23"/>
  <c r="AF39" i="23"/>
  <c r="AF22" i="23"/>
  <c r="W6" i="4"/>
  <c r="AC20" i="23" l="1"/>
  <c r="AE20" i="23"/>
  <c r="S29" i="8"/>
  <c r="P29" i="8"/>
  <c r="M29" i="8"/>
  <c r="J29" i="8"/>
  <c r="G29" i="8"/>
  <c r="D37" i="8"/>
  <c r="D29" i="8"/>
  <c r="W34" i="8"/>
  <c r="Q32" i="20" s="1"/>
  <c r="W32" i="8"/>
  <c r="Q31" i="20" s="1"/>
  <c r="O32" i="20"/>
  <c r="W36" i="8" l="1"/>
  <c r="O31" i="20" s="1"/>
  <c r="W26" i="8"/>
  <c r="S37" i="22" l="1"/>
  <c r="P37" i="22"/>
  <c r="M37" i="22"/>
  <c r="J37" i="22"/>
  <c r="G37" i="22"/>
  <c r="D37" i="22"/>
  <c r="W42" i="22"/>
  <c r="U41" i="20" s="1"/>
  <c r="W40" i="22"/>
  <c r="U40" i="20" s="1"/>
  <c r="W38" i="22"/>
  <c r="S41" i="20" s="1"/>
  <c r="W44" i="22" l="1"/>
  <c r="S40" i="20" s="1"/>
  <c r="W11" i="7" l="1"/>
  <c r="C22" i="20" s="1"/>
  <c r="W10" i="22"/>
  <c r="W8" i="22"/>
  <c r="W6" i="22"/>
  <c r="W10" i="8"/>
  <c r="W8" i="8"/>
  <c r="W6" i="8"/>
  <c r="W10" i="4"/>
  <c r="W8" i="4"/>
  <c r="W34" i="22"/>
  <c r="Q41" i="20" s="1"/>
  <c r="W32" i="22"/>
  <c r="Q40" i="20" s="1"/>
  <c r="W26" i="22"/>
  <c r="M41" i="20" s="1"/>
  <c r="W24" i="22"/>
  <c r="M40" i="20" s="1"/>
  <c r="W22" i="22"/>
  <c r="I41" i="20"/>
  <c r="W16" i="22"/>
  <c r="I40" i="20" s="1"/>
  <c r="W14" i="22"/>
  <c r="W24" i="8"/>
  <c r="W22" i="8"/>
  <c r="W16" i="8"/>
  <c r="W41" i="7"/>
  <c r="W39" i="7"/>
  <c r="W37" i="7"/>
  <c r="W33" i="7"/>
  <c r="W31" i="7"/>
  <c r="W25" i="7"/>
  <c r="W23" i="7"/>
  <c r="W21" i="7"/>
  <c r="W17" i="7"/>
  <c r="W15" i="7"/>
  <c r="W13" i="7"/>
  <c r="W42" i="4"/>
  <c r="W40" i="4"/>
  <c r="W38" i="4"/>
  <c r="W34" i="4"/>
  <c r="W32" i="4"/>
  <c r="W26" i="4"/>
  <c r="W24" i="4"/>
  <c r="W22" i="4"/>
  <c r="W18" i="4"/>
  <c r="W16" i="4"/>
  <c r="W14" i="4"/>
  <c r="S29" i="22"/>
  <c r="P29" i="22"/>
  <c r="M29" i="22"/>
  <c r="J29" i="22"/>
  <c r="G29" i="22"/>
  <c r="D29" i="22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12" i="22" l="1"/>
  <c r="C40" i="20" s="1"/>
  <c r="W12" i="4"/>
  <c r="W28" i="4"/>
  <c r="W12" i="8"/>
  <c r="W36" i="22"/>
  <c r="O40" i="20" s="1"/>
  <c r="W20" i="8"/>
  <c r="W27" i="7"/>
  <c r="W28" i="22"/>
  <c r="K40" i="20" s="1"/>
  <c r="W20" i="22"/>
  <c r="G40" i="20" s="1"/>
  <c r="W28" i="8"/>
  <c r="W43" i="7"/>
  <c r="W35" i="7"/>
  <c r="W19" i="7"/>
  <c r="W44" i="4"/>
  <c r="W36" i="4"/>
  <c r="W20" i="4"/>
  <c r="K41" i="20"/>
  <c r="O41" i="20"/>
  <c r="G41" i="20"/>
  <c r="E40" i="20" l="1"/>
  <c r="C41" i="20"/>
  <c r="E41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E44" i="22"/>
  <c r="AF27" i="22"/>
  <c r="AC28" i="22" s="1"/>
  <c r="AD20" i="22" l="1"/>
  <c r="AE28" i="22"/>
  <c r="AD28" i="22"/>
  <c r="AD36" i="22"/>
  <c r="AE36" i="22"/>
  <c r="M32" i="20" l="1"/>
  <c r="I32" i="20"/>
  <c r="E32" i="20"/>
  <c r="U22" i="20"/>
  <c r="O14" i="20"/>
  <c r="M14" i="20"/>
  <c r="K14" i="20"/>
  <c r="E13" i="20"/>
  <c r="C14" i="20"/>
  <c r="K32" i="20"/>
  <c r="I31" i="20"/>
  <c r="G32" i="20"/>
  <c r="S21" i="8"/>
  <c r="P21" i="8"/>
  <c r="M21" i="8"/>
  <c r="J21" i="8"/>
  <c r="G21" i="8"/>
  <c r="D21" i="8"/>
  <c r="S13" i="8"/>
  <c r="P13" i="8"/>
  <c r="M13" i="8"/>
  <c r="J13" i="8"/>
  <c r="G13" i="8"/>
  <c r="D13" i="8"/>
  <c r="M31" i="20" l="1"/>
  <c r="G31" i="20"/>
  <c r="K31" i="20" l="1"/>
  <c r="D20" i="7" l="1"/>
  <c r="S12" i="7"/>
  <c r="P12" i="7"/>
  <c r="M12" i="7"/>
  <c r="J12" i="7"/>
  <c r="G12" i="7"/>
  <c r="D12" i="7"/>
  <c r="S14" i="20"/>
  <c r="S37" i="4"/>
  <c r="P37" i="4"/>
  <c r="M37" i="4"/>
  <c r="J37" i="4"/>
  <c r="G37" i="4"/>
  <c r="D37" i="4"/>
  <c r="S29" i="4"/>
  <c r="P29" i="4"/>
  <c r="M29" i="4"/>
  <c r="J29" i="4"/>
  <c r="G29" i="4"/>
  <c r="D29" i="4"/>
  <c r="Q14" i="20" l="1"/>
  <c r="G23" i="20"/>
  <c r="U13" i="20"/>
  <c r="I22" i="20"/>
  <c r="Q13" i="20"/>
  <c r="U14" i="20"/>
  <c r="I23" i="20"/>
  <c r="G22" i="20" l="1"/>
  <c r="S13" i="20"/>
  <c r="O13" i="20"/>
  <c r="S13" i="4" l="1"/>
  <c r="S5" i="8" l="1"/>
  <c r="P5" i="8"/>
  <c r="M5" i="8"/>
  <c r="J5" i="8"/>
  <c r="G5" i="8"/>
  <c r="D5" i="8"/>
  <c r="S36" i="7"/>
  <c r="P36" i="7"/>
  <c r="M36" i="7"/>
  <c r="J36" i="7"/>
  <c r="G36" i="7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3" i="20"/>
  <c r="I14" i="20"/>
  <c r="I13" i="20"/>
  <c r="G14" i="20"/>
  <c r="E14" i="20"/>
  <c r="Q23" i="20" l="1"/>
  <c r="M23" i="20"/>
  <c r="O23" i="20"/>
  <c r="U23" i="20"/>
  <c r="M22" i="20"/>
  <c r="E31" i="20"/>
  <c r="S23" i="20"/>
  <c r="K23" i="20"/>
  <c r="Q22" i="20"/>
  <c r="C32" i="20"/>
  <c r="K13" i="20"/>
  <c r="C13" i="20"/>
  <c r="G13" i="20" l="1"/>
  <c r="O22" i="20"/>
  <c r="K22" i="20"/>
  <c r="C31" i="20"/>
  <c r="S22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<sst xmlns="http://schemas.openxmlformats.org/spreadsheetml/2006/main" count="1295" uniqueCount="273">
  <si>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</si>
  <si>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</si>
  <si>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</si>
  <si>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</si>
  <si>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</si>
  <si>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</si>
  <si>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</si>
  <si>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</si>
  <si>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</si>
  <si>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</si>
  <si>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</si>
  <si>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</si>
  <si>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</si>
  <si>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</si>
  <si>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</si>
  <si>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</si>
  <si>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</si>
  <si>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</si>
  <si>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</si>
  <si>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</si>
  <si>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</si>
  <si>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</si>
  <si>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</si>
  <si>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</si>
  <si>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</si>
  <si>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</si>
  <si>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</si>
  <si>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</si>
  <si>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</si>
  <si>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</si>
  <si>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</si>
  <si>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</si>
  <si>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</si>
  <si>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</si>
  <si>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</si>
  <si>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</si>
  <si>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</si>
  <si>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</si>
  <si>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</si>
  <si>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</si>
  <si>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</si>
  <si>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</si>
  <si>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</si>
  <si>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</si>
  <si>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</si>
  <si>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</si>
  <si>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</si>
  <si>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</si>
  <si>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</si>
  <si>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</si>
  <si>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</si>
  <si>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</si>
  <si>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</si>
  <si>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</si>
  <si>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</si>
  <si>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</si>
  <si>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</si>
  <si>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</si>
  <si>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</si>
  <si>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</si>
  <si>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</si>
  <si>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</si>
  <si>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</si>
  <si>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</si>
  <si>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</si>
  <si>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</si>
  <si>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</si>
  <si>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</si>
  <si>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</si>
  <si>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</si>
  <si>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</si>
  <si>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</si>
  <si>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</si>
  <si>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</si>
  <si>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</si>
  <si>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</si>
  <si>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</si>
  <si>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</si>
  <si>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</si>
  <si>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洋蔥</t>
    <phoneticPr fontId="19" type="noConversion"/>
  </si>
  <si>
    <t>木耳</t>
    <phoneticPr fontId="19" type="noConversion"/>
  </si>
  <si>
    <t>加</t>
    <phoneticPr fontId="19" type="noConversion"/>
  </si>
  <si>
    <t>味噌</t>
    <phoneticPr fontId="19" type="noConversion"/>
  </si>
  <si>
    <t>白米</t>
    <phoneticPr fontId="19" type="noConversion"/>
  </si>
  <si>
    <t>生鮮豬絞肉</t>
    <phoneticPr fontId="19" type="noConversion"/>
  </si>
  <si>
    <t>豬肉及豬可食部位原料之原產地:台灣</t>
  </si>
  <si>
    <t>醃</t>
    <phoneticPr fontId="19" type="noConversion"/>
  </si>
  <si>
    <t>冬瓜</t>
    <phoneticPr fontId="19" type="noConversion"/>
  </si>
  <si>
    <t>香Q米飯</t>
    <phoneticPr fontId="19" type="noConversion"/>
  </si>
  <si>
    <t>糙米飯</t>
    <phoneticPr fontId="19" type="noConversion"/>
  </si>
  <si>
    <t>月</t>
    <phoneticPr fontId="19" type="noConversion"/>
  </si>
  <si>
    <t>月</t>
    <phoneticPr fontId="19" type="noConversion"/>
  </si>
  <si>
    <t>豆</t>
    <phoneticPr fontId="19" type="noConversion"/>
  </si>
  <si>
    <t>滷</t>
    <phoneticPr fontId="19" type="noConversion"/>
  </si>
  <si>
    <t>傳統豆腐</t>
    <phoneticPr fontId="19" type="noConversion"/>
  </si>
  <si>
    <t>杏鮑菇</t>
    <phoneticPr fontId="19" type="noConversion"/>
  </si>
  <si>
    <t>生鮮豬前腿肉片</t>
    <phoneticPr fontId="19" type="noConversion"/>
  </si>
  <si>
    <t>粉薑</t>
    <phoneticPr fontId="19" type="noConversion"/>
  </si>
  <si>
    <t>生鮮豬里肌肉排</t>
    <phoneticPr fontId="19" type="noConversion"/>
  </si>
  <si>
    <t>綠豆芽</t>
    <phoneticPr fontId="19" type="noConversion"/>
  </si>
  <si>
    <t>胡蘿蔔</t>
    <phoneticPr fontId="19" type="noConversion"/>
  </si>
  <si>
    <t>冷凍玉米粒</t>
    <phoneticPr fontId="19" type="noConversion"/>
  </si>
  <si>
    <t>新鮮麻竹筍</t>
    <phoneticPr fontId="19" type="noConversion"/>
  </si>
  <si>
    <t>生鮮豬後腿肉丁</t>
    <phoneticPr fontId="19" type="noConversion"/>
  </si>
  <si>
    <t>胡蘿蔔</t>
  </si>
  <si>
    <t>綠豆芽</t>
  </si>
  <si>
    <t>結球白菜</t>
    <phoneticPr fontId="19" type="noConversion"/>
  </si>
  <si>
    <t>生鮮豬後腿肉絲</t>
    <phoneticPr fontId="19" type="noConversion"/>
  </si>
  <si>
    <t>醃漬花胡瓜</t>
    <phoneticPr fontId="19" type="noConversion"/>
  </si>
  <si>
    <t>油蔥酥</t>
    <phoneticPr fontId="19" type="noConversion"/>
  </si>
  <si>
    <t>乾香菇</t>
    <phoneticPr fontId="19" type="noConversion"/>
  </si>
  <si>
    <t>糙粳米</t>
    <phoneticPr fontId="19" type="noConversion"/>
  </si>
  <si>
    <t>熱量:</t>
    <phoneticPr fontId="19" type="noConversion"/>
  </si>
  <si>
    <t>海</t>
    <phoneticPr fontId="19" type="noConversion"/>
  </si>
  <si>
    <t>甘藍</t>
    <phoneticPr fontId="19" type="noConversion"/>
  </si>
  <si>
    <t>豬肉及豬可食部位原料之原產地:台灣</t>
    <phoneticPr fontId="19" type="noConversion"/>
  </si>
  <si>
    <t>玉米濃湯(芡)</t>
    <phoneticPr fontId="19" type="noConversion"/>
  </si>
  <si>
    <t>味噌豆腐湯(豆)</t>
    <phoneticPr fontId="19" type="noConversion"/>
  </si>
  <si>
    <t>月</t>
    <phoneticPr fontId="19" type="noConversion"/>
  </si>
  <si>
    <t>紫菜</t>
    <phoneticPr fontId="19" type="noConversion"/>
  </si>
  <si>
    <t>生鮮翅小腿</t>
    <phoneticPr fontId="19" type="noConversion"/>
  </si>
  <si>
    <t>麵條</t>
    <phoneticPr fontId="19" type="noConversion"/>
  </si>
  <si>
    <t>煮</t>
    <phoneticPr fontId="19" type="noConversion"/>
  </si>
  <si>
    <t>乾裙帶菜</t>
    <phoneticPr fontId="19" type="noConversion"/>
  </si>
  <si>
    <t>馬鈴薯</t>
    <phoneticPr fontId="19" type="noConversion"/>
  </si>
  <si>
    <t>芡</t>
    <phoneticPr fontId="19" type="noConversion"/>
  </si>
  <si>
    <t>冷凍花椰菜</t>
    <phoneticPr fontId="19" type="noConversion"/>
  </si>
  <si>
    <t>豆干片</t>
    <phoneticPr fontId="19" type="noConversion"/>
  </si>
  <si>
    <t>蔬菜</t>
    <phoneticPr fontId="19" type="noConversion"/>
  </si>
  <si>
    <t>煮</t>
    <phoneticPr fontId="19" type="noConversion"/>
  </si>
  <si>
    <t>竹筍湯</t>
    <phoneticPr fontId="19" type="noConversion"/>
  </si>
  <si>
    <t>酸辣湯(醃)(芡)(豆)</t>
    <phoneticPr fontId="19" type="noConversion"/>
  </si>
  <si>
    <t>每週供應魚類產品.小心魚刺</t>
    <phoneticPr fontId="19" type="noConversion"/>
  </si>
  <si>
    <t>榨菜</t>
    <phoneticPr fontId="19" type="noConversion"/>
  </si>
  <si>
    <t>白蘿蔔</t>
    <phoneticPr fontId="19" type="noConversion"/>
  </si>
  <si>
    <t>豆干</t>
    <phoneticPr fontId="19" type="noConversion"/>
  </si>
  <si>
    <t/>
  </si>
  <si>
    <t>香筍肉絲湯</t>
    <phoneticPr fontId="19" type="noConversion"/>
  </si>
  <si>
    <t>海芽蛋花湯</t>
    <phoneticPr fontId="19" type="noConversion"/>
  </si>
  <si>
    <t>蘑菇豬柳</t>
    <phoneticPr fontId="19" type="noConversion"/>
  </si>
  <si>
    <t>冬瓜鮮菇湯</t>
    <phoneticPr fontId="19" type="noConversion"/>
  </si>
  <si>
    <t>下飯瓜仔肉(醃)</t>
    <phoneticPr fontId="19" type="noConversion"/>
  </si>
  <si>
    <t>台式蛋炒飯</t>
    <phoneticPr fontId="19" type="noConversion"/>
  </si>
  <si>
    <t>蘿蔔香菇湯</t>
    <phoneticPr fontId="19" type="noConversion"/>
  </si>
  <si>
    <t>菇類</t>
    <phoneticPr fontId="19" type="noConversion"/>
  </si>
  <si>
    <t>脆筍</t>
    <phoneticPr fontId="19" type="noConversion"/>
  </si>
  <si>
    <t>大蒜</t>
    <phoneticPr fontId="19" type="noConversion"/>
  </si>
  <si>
    <t>香菇絲</t>
    <phoneticPr fontId="19" type="noConversion"/>
  </si>
  <si>
    <t>咖哩粉</t>
    <phoneticPr fontId="19" type="noConversion"/>
  </si>
  <si>
    <t>黑豆干</t>
    <phoneticPr fontId="19" type="noConversion"/>
  </si>
  <si>
    <t>雞堡肉</t>
    <phoneticPr fontId="19" type="noConversion"/>
  </si>
  <si>
    <t>海帶結</t>
    <phoneticPr fontId="19" type="noConversion"/>
  </si>
  <si>
    <t>6月1日(一)</t>
    <phoneticPr fontId="19" type="noConversion"/>
  </si>
  <si>
    <t>6月2日(二)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</si>
  <si>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</si>
  <si>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</si>
  <si>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</si>
  <si>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</si>
  <si>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</si>
  <si>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</si>
  <si>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</si>
  <si>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</si>
  <si>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</si>
  <si>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</si>
  <si>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</si>
  <si>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</si>
  <si>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</si>
  <si>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6月22日(一)</t>
    <phoneticPr fontId="19" type="noConversion"/>
  </si>
  <si>
    <t>6月23日(二)</t>
    <phoneticPr fontId="19" type="noConversion"/>
  </si>
  <si>
    <t>6月24日(三)</t>
    <phoneticPr fontId="19" type="noConversion"/>
  </si>
  <si>
    <t>6月25日(四)</t>
    <phoneticPr fontId="19" type="noConversion"/>
  </si>
  <si>
    <t>6月26日(五)</t>
    <phoneticPr fontId="19" type="noConversion"/>
  </si>
  <si>
    <t>6月29日(一)</t>
    <phoneticPr fontId="19" type="noConversion"/>
  </si>
  <si>
    <t>6月30日(二)</t>
    <phoneticPr fontId="19" type="noConversion"/>
  </si>
  <si>
    <t>端午節</t>
    <phoneticPr fontId="19" type="noConversion"/>
  </si>
  <si>
    <t>五穀飯</t>
    <phoneticPr fontId="19" type="noConversion"/>
  </si>
  <si>
    <t>紅燒排骨肉</t>
    <phoneticPr fontId="19" type="noConversion"/>
  </si>
  <si>
    <t>味噌海芽湯</t>
    <phoneticPr fontId="19" type="noConversion"/>
  </si>
  <si>
    <t>滷蛋</t>
    <phoneticPr fontId="19" type="noConversion"/>
  </si>
  <si>
    <t>酢醬高麗菜</t>
    <phoneticPr fontId="19" type="noConversion"/>
  </si>
  <si>
    <t>菜頭湯</t>
    <phoneticPr fontId="19" type="noConversion"/>
  </si>
  <si>
    <t>冬瓜湯</t>
    <phoneticPr fontId="19" type="noConversion"/>
  </si>
  <si>
    <t>白花椰香菇</t>
    <phoneticPr fontId="19" type="noConversion"/>
  </si>
  <si>
    <t>岩烤豬里肌</t>
    <phoneticPr fontId="19" type="noConversion"/>
  </si>
  <si>
    <t>麻婆豆腐(豆)</t>
    <phoneticPr fontId="19" type="noConversion"/>
  </si>
  <si>
    <t>蘿蔔肉羹(加)</t>
    <phoneticPr fontId="19" type="noConversion"/>
  </si>
  <si>
    <t>鮮蔬湯</t>
    <phoneticPr fontId="19" type="noConversion"/>
  </si>
  <si>
    <t>紅燒肉</t>
    <phoneticPr fontId="19" type="noConversion"/>
  </si>
  <si>
    <t>香酥翅小腿(炸)</t>
    <phoneticPr fontId="19" type="noConversion"/>
  </si>
  <si>
    <t>雙絲炒蛋</t>
    <phoneticPr fontId="19" type="noConversion"/>
  </si>
  <si>
    <t>芽菜拌肉絲</t>
    <phoneticPr fontId="19" type="noConversion"/>
  </si>
  <si>
    <t>沙茶豆腐鍋(豆)</t>
    <phoneticPr fontId="19" type="noConversion"/>
  </si>
  <si>
    <t>雞堡肉(加)(炸)</t>
    <phoneticPr fontId="19" type="noConversion"/>
  </si>
  <si>
    <t>日式豆腐湯(豆)</t>
    <phoneticPr fontId="19" type="noConversion"/>
  </si>
  <si>
    <t>台式香腸(加)</t>
    <phoneticPr fontId="19" type="noConversion"/>
  </si>
  <si>
    <t>菜脯蛋(醃)</t>
    <phoneticPr fontId="19" type="noConversion"/>
  </si>
  <si>
    <t>椰菜拌香菇</t>
    <phoneticPr fontId="19" type="noConversion"/>
  </si>
  <si>
    <t>洋蔥豬柳</t>
    <phoneticPr fontId="19" type="noConversion"/>
  </si>
  <si>
    <t>馬鈴薯炒蛋</t>
    <phoneticPr fontId="19" type="noConversion"/>
  </si>
  <si>
    <t>黃金咖哩雞</t>
    <phoneticPr fontId="19" type="noConversion"/>
  </si>
  <si>
    <t>鹽酥雞(炸)</t>
    <phoneticPr fontId="19" type="noConversion"/>
  </si>
  <si>
    <t>熱炒鐵板豬肉</t>
    <phoneticPr fontId="19" type="noConversion"/>
  </si>
  <si>
    <r>
      <rPr>
        <b/>
        <sz val="20"/>
        <color rgb="FF0070C0"/>
        <rFont val="Microsoft JhengHei"/>
        <family val="1"/>
      </rPr>
      <t>滷味雙拼</t>
    </r>
    <r>
      <rPr>
        <b/>
        <sz val="20"/>
        <color rgb="FF0070C0"/>
        <rFont val="Calibri"/>
        <family val="1"/>
      </rPr>
      <t>(</t>
    </r>
    <r>
      <rPr>
        <b/>
        <sz val="20"/>
        <color rgb="FF0070C0"/>
        <rFont val="Microsoft JhengHei UI"/>
        <family val="1"/>
        <charset val="136"/>
      </rPr>
      <t>豆</t>
    </r>
    <r>
      <rPr>
        <b/>
        <sz val="20"/>
        <color rgb="FF0070C0"/>
        <rFont val="Calibri"/>
        <family val="1"/>
      </rPr>
      <t>)</t>
    </r>
    <phoneticPr fontId="19" type="noConversion"/>
  </si>
  <si>
    <t>香腸</t>
    <phoneticPr fontId="19" type="noConversion"/>
  </si>
  <si>
    <t>生鮮上肩肉</t>
    <phoneticPr fontId="19" type="noConversion"/>
  </si>
  <si>
    <t>炒</t>
    <phoneticPr fontId="19" type="noConversion"/>
  </si>
  <si>
    <t>雞水煮蛋</t>
    <phoneticPr fontId="19" type="noConversion"/>
  </si>
  <si>
    <t>絞肉玉米</t>
    <phoneticPr fontId="19" type="noConversion"/>
  </si>
  <si>
    <t>洋蔥</t>
  </si>
  <si>
    <t>冷凍毛豆仁</t>
    <phoneticPr fontId="19" type="noConversion"/>
  </si>
  <si>
    <t>五穀米</t>
    <phoneticPr fontId="19" type="noConversion"/>
  </si>
  <si>
    <t>肉羹</t>
    <phoneticPr fontId="19" type="noConversion"/>
  </si>
  <si>
    <t>生鮮雞胸肉</t>
    <phoneticPr fontId="19" type="noConversion"/>
  </si>
  <si>
    <t>卡茲鹽酥雞(炸)</t>
    <phoneticPr fontId="19" type="noConversion"/>
  </si>
  <si>
    <t>香菇肉燥(豆)</t>
    <phoneticPr fontId="19" type="noConversion"/>
  </si>
  <si>
    <t>黑輪</t>
    <phoneticPr fontId="19" type="noConversion"/>
  </si>
  <si>
    <t>黑輪滷味(豆)(加)</t>
    <phoneticPr fontId="19" type="noConversion"/>
  </si>
  <si>
    <t>香菇</t>
    <phoneticPr fontId="19" type="noConversion"/>
  </si>
  <si>
    <t>蘿蔔乾</t>
    <phoneticPr fontId="19" type="noConversion"/>
  </si>
  <si>
    <t>腓力雞排</t>
    <phoneticPr fontId="19" type="noConversion"/>
  </si>
  <si>
    <t>和風軟嫩肉排</t>
    <phoneticPr fontId="19" type="noConversion"/>
  </si>
  <si>
    <t>蛋炒高麗菜(海)</t>
    <phoneticPr fontId="19" type="noConversion"/>
  </si>
  <si>
    <t>柴魚片</t>
    <phoneticPr fontId="19" type="noConversion"/>
  </si>
  <si>
    <t>115年6月1日-6月5日第一週菜單明細(彰化特殊教育學校--承富)</t>
    <phoneticPr fontId="19" type="noConversion"/>
  </si>
  <si>
    <t>115年6月8日-6月12日第二週菜單明細(彰化特殊教育學校--承富)</t>
    <phoneticPr fontId="19" type="noConversion"/>
  </si>
  <si>
    <t>115年6月15日-6月19日第三週菜單明細(彰化特殊教育學校--承富)</t>
    <phoneticPr fontId="19" type="noConversion"/>
  </si>
  <si>
    <t>115年6月22日-6月26日第四週菜單明細(彰化特殊教育學校--承富)</t>
    <phoneticPr fontId="19" type="noConversion"/>
  </si>
  <si>
    <t>115年6月29日-6月30日第五週菜單明細(彰化特殊教育學校--承富)</t>
    <phoneticPr fontId="19" type="noConversion"/>
  </si>
  <si>
    <t>香菇雞湯/水果</t>
    <phoneticPr fontId="19" type="noConversion"/>
  </si>
  <si>
    <t>冬瓜湯/水果</t>
    <phoneticPr fontId="19" type="noConversion"/>
  </si>
  <si>
    <t>紫菜蛋花湯/水果</t>
    <phoneticPr fontId="19" type="noConversion"/>
  </si>
  <si>
    <t>鮮蔬肉絲湯/水果</t>
    <phoneticPr fontId="19" type="noConversion"/>
  </si>
  <si>
    <t>季節蔬菜</t>
    <phoneticPr fontId="19" type="noConversion"/>
  </si>
  <si>
    <t>香烤雞腿</t>
    <phoneticPr fontId="19" type="noConversion"/>
  </si>
  <si>
    <t>香Q米飯/慶生蛋糕</t>
    <phoneticPr fontId="19" type="noConversion"/>
  </si>
  <si>
    <t>筍絲湯/綠豆湯</t>
    <phoneticPr fontId="19" type="noConversion"/>
  </si>
  <si>
    <t>塔香杏鮑菇</t>
    <phoneticPr fontId="19" type="noConversion"/>
  </si>
  <si>
    <t>胡蘿蔔炒蛋</t>
    <phoneticPr fontId="19" type="noConversion"/>
  </si>
  <si>
    <t>香烤雞排</t>
    <phoneticPr fontId="19" type="noConversion"/>
  </si>
  <si>
    <t>雞腿</t>
    <phoneticPr fontId="19" type="noConversion"/>
  </si>
  <si>
    <t>慶生蛋糕</t>
    <phoneticPr fontId="19" type="noConversion"/>
  </si>
  <si>
    <t>香炒豆干片</t>
    <phoneticPr fontId="19" type="noConversion"/>
  </si>
  <si>
    <t>滷蛋X1</t>
    <phoneticPr fontId="19" type="noConversion"/>
  </si>
  <si>
    <t>雞排</t>
    <phoneticPr fontId="19" type="noConversion"/>
  </si>
  <si>
    <t>新鮮豬肉排</t>
    <phoneticPr fontId="19" type="noConversion"/>
  </si>
  <si>
    <t>鹽酥雞米花(炸)</t>
    <phoneticPr fontId="19" type="noConversion"/>
  </si>
  <si>
    <t>雞肉</t>
    <phoneticPr fontId="19" type="noConversion"/>
  </si>
  <si>
    <t>玉米三色</t>
    <phoneticPr fontId="19" type="noConversion"/>
  </si>
  <si>
    <t>毛豆仁</t>
    <phoneticPr fontId="19" type="noConversion"/>
  </si>
  <si>
    <t>豬絞肉</t>
    <phoneticPr fontId="19" type="noConversion"/>
  </si>
  <si>
    <t>香滷豆干</t>
    <phoneticPr fontId="19" type="noConversion"/>
  </si>
  <si>
    <t>豆芽菜豆皮</t>
    <phoneticPr fontId="19" type="noConversion"/>
  </si>
  <si>
    <t>無骨香雞排(加)(炸)</t>
    <phoneticPr fontId="19" type="noConversion"/>
  </si>
  <si>
    <t>醬爆杏鮑菇</t>
    <phoneticPr fontId="19" type="noConversion"/>
  </si>
  <si>
    <t>豆皮</t>
    <phoneticPr fontId="19" type="noConversion"/>
  </si>
  <si>
    <t>無骨香雞排</t>
    <phoneticPr fontId="19" type="noConversion"/>
  </si>
  <si>
    <t>BBQ烤雞排</t>
    <phoneticPr fontId="19" type="noConversion"/>
  </si>
  <si>
    <t>沙茶竹筍</t>
    <phoneticPr fontId="19" type="noConversion"/>
  </si>
  <si>
    <t>無骨雞排(加)(炸)</t>
    <phoneticPr fontId="19" type="noConversion"/>
  </si>
  <si>
    <t>生鮮雞排</t>
    <phoneticPr fontId="19" type="noConversion"/>
  </si>
  <si>
    <t>元氣豬里肌</t>
    <phoneticPr fontId="19" type="noConversion"/>
  </si>
  <si>
    <t>醬汁肉片</t>
    <phoneticPr fontId="19" type="noConversion"/>
  </si>
  <si>
    <r>
      <rPr>
        <b/>
        <sz val="20"/>
        <color rgb="FFFF0000"/>
        <rFont val="微軟正黑體"/>
        <family val="2"/>
        <charset val="136"/>
      </rPr>
      <t>法式菲力雞排</t>
    </r>
    <r>
      <rPr>
        <b/>
        <sz val="20"/>
        <color rgb="FFFF0000"/>
        <rFont val="華康儷粗圓外字集"/>
        <family val="3"/>
        <charset val="136"/>
      </rPr>
      <t>(</t>
    </r>
    <r>
      <rPr>
        <b/>
        <sz val="20"/>
        <color rgb="FFFF0000"/>
        <rFont val="微軟正黑體"/>
        <family val="2"/>
        <charset val="136"/>
      </rPr>
      <t>加</t>
    </r>
    <r>
      <rPr>
        <b/>
        <sz val="20"/>
        <color rgb="FFFF0000"/>
        <rFont val="華康儷粗圓外字集"/>
        <family val="3"/>
        <charset val="136"/>
      </rPr>
      <t>)</t>
    </r>
    <r>
      <rPr>
        <b/>
        <sz val="20"/>
        <color rgb="FFFF0000"/>
        <rFont val="華康儷粗圓外字集"/>
        <family val="2"/>
        <charset val="136"/>
      </rPr>
      <t>(炸)</t>
    </r>
    <phoneticPr fontId="19" type="noConversion"/>
  </si>
  <si>
    <t>高麗菜豆皮</t>
    <phoneticPr fontId="19" type="noConversion"/>
  </si>
  <si>
    <t>玉米炒蛋</t>
    <phoneticPr fontId="19" type="noConversion"/>
  </si>
  <si>
    <t>豆干燒雞</t>
    <phoneticPr fontId="19" type="noConversion"/>
  </si>
  <si>
    <t>洋蔥鹹豬肉</t>
    <phoneticPr fontId="19" type="noConversion"/>
  </si>
  <si>
    <t>豬肉絲</t>
    <phoneticPr fontId="19" type="noConversion"/>
  </si>
  <si>
    <t>飄香傳家炒麵/備白飯1盒</t>
    <phoneticPr fontId="19" type="noConversion"/>
  </si>
  <si>
    <t>豆干滷肉</t>
    <phoneticPr fontId="19" type="noConversion"/>
  </si>
  <si>
    <t>豬肉丁</t>
    <phoneticPr fontId="19" type="noConversion"/>
  </si>
  <si>
    <t>洋蔥肉片</t>
    <phoneticPr fontId="19" type="noConversion"/>
  </si>
  <si>
    <t>太祖肉羹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</si>
</sst>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1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22"/>
      <name val="標楷體"/>
      <family val="4"/>
      <charset val="136"/>
    </font>
    <font>
      <sz val="22"/>
      <color rgb="FFFF0000"/>
      <name val="標楷體"/>
      <family val="4"/>
      <charset val="136"/>
    </font>
    <font>
      <sz val="24"/>
      <color rgb="FFFF0000"/>
      <name val="標楷體"/>
      <family val="4"/>
      <charset val="136"/>
    </font>
    <font>
      <b/>
      <sz val="21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theme="0"/>
      <name val="微軟正黑體"/>
      <family val="2"/>
      <charset val="136"/>
    </font>
    <font>
      <b/>
      <sz val="20"/>
      <color theme="0"/>
      <name val="華康儷粗圓外字集"/>
      <family val="3"/>
      <charset val="136"/>
    </font>
    <font>
      <b/>
      <sz val="20"/>
      <color rgb="FFFFFF66"/>
      <name val="新細明體"/>
      <family val="1"/>
      <charset val="136"/>
    </font>
    <font>
      <b/>
      <sz val="20"/>
      <color rgb="FFFFFF66"/>
      <name val="華康墨字體(P)"/>
      <family val="5"/>
      <charset val="136"/>
    </font>
    <font>
      <b/>
      <sz val="20"/>
      <color rgb="FFFF0000"/>
      <name val="華康棒棒體W5(P)"/>
      <family val="1"/>
      <charset val="136"/>
    </font>
    <font>
      <b/>
      <sz val="20"/>
      <color rgb="FFFF0000"/>
      <name val="華康棒棒體W5(P)"/>
      <family val="5"/>
      <charset val="136"/>
    </font>
    <font>
      <b/>
      <sz val="20"/>
      <color rgb="FFFFFF00"/>
      <name val="新細明體"/>
      <family val="1"/>
      <charset val="136"/>
    </font>
    <font>
      <b/>
      <sz val="20"/>
      <color rgb="FFFFFF00"/>
      <name val="華康墨字體(P)"/>
      <family val="5"/>
      <charset val="136"/>
    </font>
    <font>
      <b/>
      <sz val="20"/>
      <color theme="0"/>
      <name val="新細明體"/>
      <family val="1"/>
      <charset val="136"/>
    </font>
    <font>
      <b/>
      <sz val="20"/>
      <color theme="0"/>
      <name val="華康墨字體(P)"/>
      <family val="5"/>
      <charset val="136"/>
    </font>
    <font>
      <b/>
      <sz val="20"/>
      <color theme="5" tint="-0.499984740745262"/>
      <name val="華康墨字體(P)"/>
      <family val="1"/>
      <charset val="136"/>
    </font>
    <font>
      <b/>
      <sz val="20"/>
      <color theme="5" tint="-0.499984740745262"/>
      <name val="華康墨字體(P)"/>
      <family val="5"/>
      <charset val="136"/>
    </font>
    <font>
      <b/>
      <sz val="20"/>
      <color rgb="FFFF0000"/>
      <name val="Microsoft JhengHei"/>
      <family val="5"/>
    </font>
    <font>
      <b/>
      <sz val="20"/>
      <color rgb="FF002060"/>
      <name val="新細明體"/>
      <family val="1"/>
      <charset val="136"/>
    </font>
    <font>
      <b/>
      <sz val="20"/>
      <color rgb="FF002060"/>
      <name val="華康棒棒體W5(P)"/>
      <family val="5"/>
      <charset val="136"/>
    </font>
    <font>
      <b/>
      <sz val="20"/>
      <color theme="5" tint="-0.499984740745262"/>
      <name val="微軟正黑體"/>
      <family val="2"/>
      <charset val="136"/>
    </font>
    <font>
      <b/>
      <sz val="20"/>
      <color theme="5" tint="-0.499984740745262"/>
      <name val="華康儷粗圓外字集"/>
      <family val="3"/>
      <charset val="136"/>
    </font>
    <font>
      <b/>
      <sz val="20"/>
      <color rgb="FF6600FF"/>
      <name val="新細明體"/>
      <family val="1"/>
      <charset val="136"/>
    </font>
    <font>
      <b/>
      <sz val="20"/>
      <color rgb="FF6600FF"/>
      <name val="華康墨字體(P)"/>
      <family val="5"/>
      <charset val="136"/>
    </font>
    <font>
      <b/>
      <sz val="20"/>
      <color rgb="FFFF0000"/>
      <name val="新細明體"/>
      <family val="1"/>
      <charset val="136"/>
    </font>
    <font>
      <b/>
      <sz val="20"/>
      <color rgb="FF7030A0"/>
      <name val="微軟正黑體"/>
      <family val="2"/>
      <charset val="136"/>
    </font>
    <font>
      <b/>
      <sz val="20"/>
      <color rgb="FF7030A0"/>
      <name val="華康儷粗圓外字集"/>
      <family val="3"/>
      <charset val="136"/>
    </font>
    <font>
      <b/>
      <sz val="20"/>
      <color theme="0"/>
      <name val="華康棒棒體W5"/>
      <family val="5"/>
      <charset val="136"/>
    </font>
    <font>
      <b/>
      <sz val="20"/>
      <color rgb="FF002060"/>
      <name val="華康墨字體(P)"/>
      <family val="5"/>
      <charset val="136"/>
    </font>
    <font>
      <b/>
      <sz val="20"/>
      <color rgb="FF6600FF"/>
      <name val="華康棒棒體W5"/>
      <family val="5"/>
      <charset val="136"/>
    </font>
    <font>
      <b/>
      <sz val="20"/>
      <color theme="5" tint="-0.249977111117893"/>
      <name val="新細明體"/>
      <family val="3"/>
      <charset val="136"/>
    </font>
    <font>
      <b/>
      <sz val="20"/>
      <color theme="5" tint="-0.249977111117893"/>
      <name val="華康儷粗圓外字集"/>
      <family val="3"/>
      <charset val="136"/>
    </font>
    <font>
      <b/>
      <sz val="20"/>
      <color rgb="FF7030A0"/>
      <name val="華康墨字體(P)"/>
      <family val="1"/>
      <charset val="136"/>
    </font>
    <font>
      <b/>
      <sz val="20"/>
      <color rgb="FF7030A0"/>
      <name val="華康墨字體(P)"/>
      <family val="5"/>
      <charset val="136"/>
    </font>
    <font>
      <b/>
      <sz val="20"/>
      <color rgb="FFFF3399"/>
      <name val="新細明體"/>
      <family val="1"/>
      <charset val="136"/>
    </font>
    <font>
      <b/>
      <sz val="20"/>
      <color rgb="FFFF3399"/>
      <name val="華康墨字體(P)"/>
      <family val="5"/>
      <charset val="136"/>
    </font>
    <font>
      <b/>
      <sz val="20"/>
      <color rgb="FF0070C0"/>
      <name val="新細明體"/>
      <family val="1"/>
      <charset val="136"/>
    </font>
    <font>
      <b/>
      <sz val="20"/>
      <color rgb="FF0070C0"/>
      <name val="華康墨字體(P)"/>
      <family val="1"/>
      <charset val="136"/>
    </font>
    <font>
      <b/>
      <sz val="20"/>
      <color rgb="FFFF0000"/>
      <name val="華康儷粗圓外字集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rgb="FFFF0000"/>
      <name val="華康儷粗圓外字集"/>
      <family val="3"/>
      <charset val="136"/>
    </font>
    <font>
      <b/>
      <sz val="20"/>
      <color rgb="FFFF0000"/>
      <name val="華康墨字體(P)"/>
      <family val="1"/>
      <charset val="136"/>
    </font>
    <font>
      <b/>
      <sz val="20"/>
      <color theme="0"/>
      <name val="Microsoft JhengHei"/>
      <family val="5"/>
    </font>
    <font>
      <b/>
      <sz val="20"/>
      <color rgb="FF008000"/>
      <name val="新細明體"/>
      <family val="1"/>
      <charset val="136"/>
    </font>
    <font>
      <b/>
      <sz val="20"/>
      <color rgb="FF008000"/>
      <name val="華康棒棒體W5"/>
      <family val="5"/>
      <charset val="136"/>
    </font>
    <font>
      <b/>
      <sz val="20"/>
      <color rgb="FF6600FF"/>
      <name val="華康流隸體W5(P)"/>
      <family val="4"/>
      <charset val="136"/>
    </font>
    <font>
      <b/>
      <sz val="20"/>
      <color rgb="FF6600FF"/>
      <name val="標楷體"/>
      <family val="4"/>
      <charset val="136"/>
    </font>
    <font>
      <sz val="20"/>
      <color rgb="FFFF0000"/>
      <name val="標楷體"/>
      <family val="4"/>
      <charset val="136"/>
    </font>
    <font>
      <b/>
      <sz val="20"/>
      <color theme="0"/>
      <name val="新細明體"/>
      <family val="3"/>
      <charset val="136"/>
    </font>
    <font>
      <b/>
      <sz val="20"/>
      <color theme="5" tint="-0.499984740745262"/>
      <name val="新細明體"/>
      <family val="3"/>
      <charset val="136"/>
    </font>
    <font>
      <b/>
      <sz val="20"/>
      <color rgb="FFFFFF00"/>
      <name val="新細明體"/>
      <family val="3"/>
      <charset val="136"/>
    </font>
    <font>
      <b/>
      <sz val="20"/>
      <color rgb="FFFFFF00"/>
      <name val="華康儷粗圓外字集"/>
      <family val="3"/>
      <charset val="136"/>
    </font>
    <font>
      <b/>
      <sz val="20"/>
      <color rgb="FFFFFF00"/>
      <name val="華康棒棒體W5"/>
      <family val="5"/>
      <charset val="136"/>
    </font>
    <font>
      <b/>
      <sz val="20"/>
      <color theme="0"/>
      <name val="華康墨字體(P)"/>
      <family val="1"/>
      <charset val="136"/>
    </font>
    <font>
      <b/>
      <sz val="20"/>
      <color rgb="FF0070C0"/>
      <name val="華康棒棒體W5"/>
      <family val="1"/>
      <charset val="136"/>
    </font>
    <font>
      <b/>
      <sz val="20"/>
      <color rgb="FF0070C0"/>
      <name val="Microsoft JhengHei"/>
      <family val="1"/>
    </font>
    <font>
      <b/>
      <sz val="20"/>
      <color rgb="FF0070C0"/>
      <name val="Calibri"/>
      <family val="1"/>
    </font>
    <font>
      <b/>
      <sz val="20"/>
      <color rgb="FF0070C0"/>
      <name val="Microsoft JhengHei UI"/>
      <family val="1"/>
      <charset val="136"/>
    </font>
    <font>
      <b/>
      <sz val="20"/>
      <color rgb="FF0070C0"/>
      <name val="華康棒棒體W5"/>
      <family val="5"/>
      <charset val="136"/>
    </font>
    <font>
      <b/>
      <sz val="20"/>
      <color theme="0"/>
      <name val="標楷體"/>
      <family val="4"/>
      <charset val="136"/>
    </font>
    <font>
      <b/>
      <sz val="20"/>
      <color theme="0"/>
      <name val="華康流隸體W5(P)"/>
      <family val="4"/>
      <charset val="136"/>
    </font>
    <font>
      <b/>
      <sz val="20"/>
      <color rgb="FFFF0000"/>
      <name val="華康墨字體(P)"/>
      <family val="5"/>
      <charset val="136"/>
    </font>
    <font>
      <b/>
      <sz val="20"/>
      <color rgb="FF002060"/>
      <name val="華康棒棒體W5"/>
      <family val="5"/>
      <charset val="136"/>
    </font>
    <font>
      <b/>
      <sz val="20"/>
      <color rgb="FF7030A0"/>
      <name val="新細明體"/>
      <family val="5"/>
      <charset val="136"/>
    </font>
    <font>
      <b/>
      <sz val="20"/>
      <color rgb="FFFF3399"/>
      <name val="微軟正黑體"/>
      <family val="2"/>
      <charset val="136"/>
    </font>
    <font>
      <b/>
      <sz val="20"/>
      <color rgb="FFFF3399"/>
      <name val="華康儷粗圓外字集"/>
      <family val="3"/>
      <charset val="136"/>
    </font>
    <font>
      <b/>
      <sz val="20"/>
      <color theme="9" tint="-0.249977111117893"/>
      <name val="華康棒棒體W5"/>
      <family val="5"/>
      <charset val="136"/>
    </font>
    <font>
      <b/>
      <sz val="22"/>
      <color theme="5" tint="-0.499984740745262"/>
      <name val="微軟正黑體"/>
      <family val="2"/>
      <charset val="136"/>
    </font>
    <font>
      <b/>
      <sz val="22"/>
      <color theme="5" tint="-0.499984740745262"/>
      <name val="華康儷粗圓外字集"/>
      <family val="3"/>
      <charset val="136"/>
    </font>
    <font>
      <b/>
      <sz val="20"/>
      <color theme="5" tint="-0.499984740745262"/>
      <name val="華康棒棒體W5(P)"/>
      <family val="5"/>
      <charset val="136"/>
    </font>
    <font>
      <b/>
      <sz val="20"/>
      <color rgb="FF6600FF"/>
      <name val="Microsoft JhengHei"/>
      <family val="4"/>
      <charset val="136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8" fillId="0" borderId="23" xfId="0" applyFont="1" applyBorder="1">
      <alignment vertical="center"/>
    </xf>
    <xf numFmtId="0" fontId="38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3" xfId="19" applyFont="1" applyBorder="1"/>
    <xf numFmtId="179" fontId="35" fillId="0" borderId="67" xfId="19" applyNumberFormat="1" applyFont="1" applyBorder="1"/>
    <xf numFmtId="179" fontId="35" fillId="0" borderId="63" xfId="19" applyNumberFormat="1" applyFont="1" applyBorder="1"/>
    <xf numFmtId="0" fontId="35" fillId="0" borderId="61" xfId="19" applyFont="1" applyBorder="1"/>
    <xf numFmtId="0" fontId="35" fillId="0" borderId="39" xfId="19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43" xfId="19" applyNumberFormat="1" applyFont="1" applyBorder="1"/>
    <xf numFmtId="179" fontId="35" fillId="0" borderId="62" xfId="19" applyNumberFormat="1" applyFont="1" applyBorder="1"/>
    <xf numFmtId="0" fontId="38" fillId="0" borderId="20" xfId="0" applyFont="1" applyBorder="1" applyAlignment="1">
      <alignment vertical="center" textRotation="255" shrinkToFit="1"/>
    </xf>
    <xf numFmtId="0" fontId="23" fillId="0" borderId="68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8" xfId="19" applyFont="1" applyBorder="1"/>
    <xf numFmtId="0" fontId="38" fillId="24" borderId="70" xfId="0" applyFont="1" applyFill="1" applyBorder="1" applyAlignment="1">
      <alignment horizontal="center" vertical="center" shrinkToFit="1"/>
    </xf>
    <xf numFmtId="0" fontId="38" fillId="24" borderId="6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29" xfId="0" applyFont="1" applyBorder="1" applyAlignment="1">
      <alignment vertical="center" shrinkToFit="1"/>
    </xf>
    <xf numFmtId="0" fontId="23" fillId="0" borderId="68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35" fillId="0" borderId="74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8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8" fillId="0" borderId="77" xfId="0" applyFont="1" applyBorder="1" applyAlignment="1">
      <alignment vertical="center" shrinkToFit="1"/>
    </xf>
    <xf numFmtId="0" fontId="38" fillId="0" borderId="77" xfId="0" applyFont="1" applyBorder="1" applyAlignment="1">
      <alignment vertical="center" textRotation="180" shrinkToFit="1"/>
    </xf>
    <xf numFmtId="0" fontId="38" fillId="0" borderId="77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5" fillId="0" borderId="81" xfId="19" applyFont="1" applyBorder="1"/>
    <xf numFmtId="0" fontId="38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38" fillId="0" borderId="79" xfId="0" applyFont="1" applyBorder="1" applyAlignment="1">
      <alignment vertical="center" textRotation="180" shrinkToFit="1"/>
    </xf>
    <xf numFmtId="0" fontId="38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68" xfId="0" applyFont="1" applyBorder="1" applyAlignment="1">
      <alignment horizontal="left" vertical="center" shrinkToFit="1"/>
    </xf>
    <xf numFmtId="0" fontId="35" fillId="0" borderId="83" xfId="19" applyFont="1" applyBorder="1"/>
    <xf numFmtId="0" fontId="22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vertical="center" wrapText="1" shrinkToFit="1"/>
    </xf>
    <xf numFmtId="0" fontId="39" fillId="0" borderId="68" xfId="0" applyFont="1" applyBorder="1" applyAlignment="1">
      <alignment vertical="center" wrapText="1" shrinkToFit="1"/>
    </xf>
    <xf numFmtId="0" fontId="22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17" xfId="0" applyFont="1" applyBorder="1" applyAlignment="1">
      <alignment horizontal="left" vertical="center" shrinkToFit="1"/>
    </xf>
    <xf numFmtId="0" fontId="29" fillId="0" borderId="87" xfId="0" applyFont="1" applyBorder="1" applyAlignment="1">
      <alignment horizontal="center" vertical="center" shrinkToFit="1"/>
    </xf>
    <xf numFmtId="0" fontId="29" fillId="0" borderId="88" xfId="0" applyFont="1" applyBorder="1" applyAlignment="1">
      <alignment horizontal="right"/>
    </xf>
    <xf numFmtId="0" fontId="23" fillId="0" borderId="89" xfId="0" applyFont="1" applyBorder="1" applyAlignment="1">
      <alignment vertical="center" textRotation="180" shrinkToFit="1"/>
    </xf>
    <xf numFmtId="0" fontId="23" fillId="0" borderId="89" xfId="0" applyFont="1" applyBorder="1" applyAlignment="1">
      <alignment horizontal="left" vertical="center" shrinkToFit="1"/>
    </xf>
    <xf numFmtId="180" fontId="28" fillId="0" borderId="90" xfId="0" applyNumberFormat="1" applyFont="1" applyBorder="1" applyAlignment="1">
      <alignment horizontal="right"/>
    </xf>
    <xf numFmtId="0" fontId="28" fillId="0" borderId="89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41" fillId="0" borderId="0" xfId="0" applyFont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9" fontId="23" fillId="0" borderId="20" xfId="43" applyFont="1" applyFill="1" applyBorder="1" applyAlignment="1">
      <alignment horizontal="left" vertical="center" shrinkToFit="1"/>
    </xf>
    <xf numFmtId="9" fontId="23" fillId="0" borderId="20" xfId="43" applyFont="1" applyBorder="1" applyAlignment="1">
      <alignment horizontal="left" vertical="center" shrinkToFit="1"/>
    </xf>
    <xf numFmtId="181" fontId="23" fillId="0" borderId="20" xfId="43" applyNumberFormat="1" applyFont="1" applyFill="1" applyBorder="1" applyAlignment="1">
      <alignment horizontal="left" vertical="center" shrinkToFit="1"/>
    </xf>
    <xf numFmtId="9" fontId="23" fillId="0" borderId="0" xfId="43" applyFont="1">
      <alignment vertical="center"/>
    </xf>
    <xf numFmtId="9" fontId="23" fillId="0" borderId="56" xfId="43" applyFont="1" applyBorder="1">
      <alignment vertical="center"/>
    </xf>
    <xf numFmtId="181" fontId="23" fillId="0" borderId="0" xfId="43" applyNumberFormat="1" applyFont="1" applyAlignment="1">
      <alignment horizontal="left" vertical="center"/>
    </xf>
    <xf numFmtId="9" fontId="23" fillId="0" borderId="20" xfId="43" applyFont="1" applyFill="1" applyBorder="1" applyAlignment="1">
      <alignment vertical="center" textRotation="180" shrinkToFit="1"/>
    </xf>
    <xf numFmtId="181" fontId="23" fillId="0" borderId="20" xfId="43" applyNumberFormat="1" applyFont="1" applyBorder="1" applyAlignment="1">
      <alignment horizontal="left" vertical="center" shrinkToFit="1"/>
    </xf>
    <xf numFmtId="0" fontId="38" fillId="24" borderId="30" xfId="0" applyFont="1" applyFill="1" applyBorder="1" applyAlignment="1">
      <alignment horizontal="center" vertical="center" shrinkToFit="1"/>
    </xf>
    <xf numFmtId="0" fontId="23" fillId="0" borderId="93" xfId="0" applyFont="1" applyBorder="1" applyAlignment="1">
      <alignment horizontal="left" vertical="center" shrinkToFit="1"/>
    </xf>
    <xf numFmtId="0" fontId="38" fillId="0" borderId="88" xfId="0" applyFont="1" applyBorder="1">
      <alignment vertical="center"/>
    </xf>
    <xf numFmtId="0" fontId="23" fillId="0" borderId="20" xfId="0" quotePrefix="1" applyFont="1" applyBorder="1" applyAlignment="1">
      <alignment horizontal="left" vertical="center" shrinkToFit="1"/>
    </xf>
    <xf numFmtId="0" fontId="23" fillId="0" borderId="17" xfId="0" applyFont="1" applyBorder="1">
      <alignment vertical="center"/>
    </xf>
    <xf numFmtId="178" fontId="34" fillId="43" borderId="94" xfId="0" applyNumberFormat="1" applyFont="1" applyFill="1" applyBorder="1" applyAlignment="1">
      <alignment vertical="center" wrapText="1"/>
    </xf>
    <xf numFmtId="178" fontId="34" fillId="43" borderId="95" xfId="0" applyNumberFormat="1" applyFont="1" applyFill="1" applyBorder="1" applyAlignment="1">
      <alignment vertical="center" wrapText="1"/>
    </xf>
    <xf numFmtId="0" fontId="43" fillId="43" borderId="0" xfId="0" applyFont="1" applyFill="1" applyAlignment="1">
      <alignment vertical="center" wrapText="1"/>
    </xf>
    <xf numFmtId="0" fontId="43" fillId="43" borderId="96" xfId="0" applyFont="1" applyFill="1" applyBorder="1" applyAlignment="1">
      <alignment vertical="center" wrapText="1"/>
    </xf>
    <xf numFmtId="0" fontId="23" fillId="0" borderId="0" xfId="19" applyFont="1"/>
    <xf numFmtId="0" fontId="40" fillId="0" borderId="0" xfId="19" applyFont="1"/>
    <xf numFmtId="178" fontId="46" fillId="43" borderId="0" xfId="0" applyNumberFormat="1" applyFont="1" applyFill="1" applyAlignment="1">
      <alignment vertical="center" wrapText="1"/>
    </xf>
    <xf numFmtId="178" fontId="46" fillId="43" borderId="52" xfId="0" applyNumberFormat="1" applyFont="1" applyFill="1" applyBorder="1" applyAlignment="1">
      <alignment vertical="center" wrapText="1"/>
    </xf>
    <xf numFmtId="0" fontId="89" fillId="43" borderId="0" xfId="19" applyFont="1" applyFill="1" applyAlignment="1">
      <alignment vertical="center"/>
    </xf>
    <xf numFmtId="0" fontId="90" fillId="43" borderId="0" xfId="0" applyFont="1" applyFill="1" applyAlignment="1">
      <alignment vertical="center" wrapText="1"/>
    </xf>
    <xf numFmtId="0" fontId="22" fillId="0" borderId="17" xfId="0" applyFont="1" applyBorder="1" applyAlignment="1">
      <alignment vertical="center" shrinkToFit="1"/>
    </xf>
    <xf numFmtId="0" fontId="30" fillId="0" borderId="68" xfId="0" applyFont="1" applyBorder="1" applyAlignment="1">
      <alignment vertical="center" shrinkToFit="1"/>
    </xf>
    <xf numFmtId="0" fontId="39" fillId="0" borderId="101" xfId="0" applyFont="1" applyBorder="1">
      <alignment vertical="center"/>
    </xf>
    <xf numFmtId="0" fontId="38" fillId="0" borderId="21" xfId="0" applyFont="1" applyBorder="1" applyAlignment="1">
      <alignment vertical="center" shrinkToFit="1"/>
    </xf>
    <xf numFmtId="0" fontId="38" fillId="0" borderId="68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46" fillId="0" borderId="50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99" xfId="0" applyFont="1" applyBorder="1" applyAlignment="1">
      <alignment horizontal="center" vertical="center" shrinkToFit="1"/>
    </xf>
    <xf numFmtId="0" fontId="46" fillId="0" borderId="80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43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0" fontId="45" fillId="43" borderId="53" xfId="0" applyFont="1" applyFill="1" applyBorder="1" applyAlignment="1">
      <alignment horizontal="center" vertical="center" wrapText="1" shrinkToFit="1"/>
    </xf>
    <xf numFmtId="0" fontId="45" fillId="43" borderId="0" xfId="0" applyFont="1" applyFill="1" applyAlignment="1">
      <alignment horizontal="center" vertical="center" wrapText="1" shrinkToFit="1"/>
    </xf>
    <xf numFmtId="0" fontId="45" fillId="43" borderId="52" xfId="0" applyFont="1" applyFill="1" applyBorder="1" applyAlignment="1">
      <alignment horizontal="center" vertical="center" wrapText="1" shrinkToFit="1"/>
    </xf>
    <xf numFmtId="0" fontId="45" fillId="43" borderId="63" xfId="0" applyFont="1" applyFill="1" applyBorder="1" applyAlignment="1">
      <alignment horizontal="center" vertical="center" wrapText="1" shrinkToFit="1"/>
    </xf>
    <xf numFmtId="0" fontId="45" fillId="43" borderId="96" xfId="0" applyFont="1" applyFill="1" applyBorder="1" applyAlignment="1">
      <alignment horizontal="center" vertical="center" wrapText="1" shrinkToFit="1"/>
    </xf>
    <xf numFmtId="0" fontId="45" fillId="43" borderId="97" xfId="0" applyFont="1" applyFill="1" applyBorder="1" applyAlignment="1">
      <alignment horizontal="center" vertical="center" wrapText="1" shrinkToFit="1"/>
    </xf>
    <xf numFmtId="0" fontId="46" fillId="0" borderId="58" xfId="0" applyFont="1" applyBorder="1" applyAlignment="1">
      <alignment horizontal="center" vertical="center" shrinkToFit="1"/>
    </xf>
    <xf numFmtId="0" fontId="67" fillId="29" borderId="53" xfId="0" applyFont="1" applyFill="1" applyBorder="1" applyAlignment="1">
      <alignment horizontal="center" vertical="center"/>
    </xf>
    <xf numFmtId="0" fontId="84" fillId="29" borderId="0" xfId="0" applyFont="1" applyFill="1" applyAlignment="1">
      <alignment horizontal="center" vertical="center"/>
    </xf>
    <xf numFmtId="0" fontId="84" fillId="29" borderId="57" xfId="0" applyFont="1" applyFill="1" applyBorder="1" applyAlignment="1">
      <alignment horizontal="center" vertical="center"/>
    </xf>
    <xf numFmtId="0" fontId="86" fillId="40" borderId="53" xfId="0" applyFont="1" applyFill="1" applyBorder="1" applyAlignment="1">
      <alignment horizontal="center" vertical="center" shrinkToFit="1"/>
    </xf>
    <xf numFmtId="0" fontId="87" fillId="40" borderId="0" xfId="0" applyFont="1" applyFill="1" applyAlignment="1">
      <alignment horizontal="center" vertical="center" shrinkToFit="1"/>
    </xf>
    <xf numFmtId="0" fontId="87" fillId="40" borderId="57" xfId="0" applyFont="1" applyFill="1" applyBorder="1" applyAlignment="1">
      <alignment horizontal="center" vertical="center" shrinkToFit="1"/>
    </xf>
    <xf numFmtId="0" fontId="63" fillId="27" borderId="53" xfId="0" applyFont="1" applyFill="1" applyBorder="1" applyAlignment="1">
      <alignment horizontal="center" vertical="center" shrinkToFit="1"/>
    </xf>
    <xf numFmtId="0" fontId="64" fillId="27" borderId="0" xfId="0" applyFont="1" applyFill="1" applyAlignment="1">
      <alignment horizontal="center" vertical="center" shrinkToFit="1"/>
    </xf>
    <xf numFmtId="0" fontId="64" fillId="27" borderId="57" xfId="0" applyFont="1" applyFill="1" applyBorder="1" applyAlignment="1">
      <alignment horizontal="center" vertical="center" shrinkToFit="1"/>
    </xf>
    <xf numFmtId="0" fontId="46" fillId="0" borderId="56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shrinkToFit="1"/>
    </xf>
    <xf numFmtId="0" fontId="56" fillId="41" borderId="80" xfId="0" applyFont="1" applyFill="1" applyBorder="1" applyAlignment="1">
      <alignment horizontal="center" vertical="center" shrinkToFit="1"/>
    </xf>
    <xf numFmtId="0" fontId="70" fillId="41" borderId="0" xfId="0" applyFont="1" applyFill="1" applyAlignment="1">
      <alignment horizontal="center" vertical="center" shrinkToFit="1"/>
    </xf>
    <xf numFmtId="0" fontId="110" fillId="25" borderId="53" xfId="0" applyFont="1" applyFill="1" applyBorder="1" applyAlignment="1">
      <alignment horizontal="center" vertical="center" shrinkToFit="1"/>
    </xf>
    <xf numFmtId="0" fontId="111" fillId="25" borderId="0" xfId="0" applyFont="1" applyFill="1" applyAlignment="1">
      <alignment horizontal="center" vertical="center" shrinkToFit="1"/>
    </xf>
    <xf numFmtId="0" fontId="72" fillId="31" borderId="53" xfId="0" applyFont="1" applyFill="1" applyBorder="1" applyAlignment="1">
      <alignment horizontal="center" vertical="center" shrinkToFit="1"/>
    </xf>
    <xf numFmtId="0" fontId="72" fillId="31" borderId="0" xfId="0" applyFont="1" applyFill="1" applyAlignment="1">
      <alignment horizontal="center" vertical="center" shrinkToFit="1"/>
    </xf>
    <xf numFmtId="0" fontId="109" fillId="28" borderId="53" xfId="0" applyFont="1" applyFill="1" applyBorder="1" applyAlignment="1">
      <alignment horizontal="center" vertical="center" shrinkToFit="1"/>
    </xf>
    <xf numFmtId="0" fontId="109" fillId="28" borderId="0" xfId="0" applyFont="1" applyFill="1" applyAlignment="1">
      <alignment horizontal="center" vertical="center" shrinkToFit="1"/>
    </xf>
    <xf numFmtId="0" fontId="109" fillId="28" borderId="57" xfId="0" applyFont="1" applyFill="1" applyBorder="1" applyAlignment="1">
      <alignment horizontal="center" vertical="center" shrinkToFit="1"/>
    </xf>
    <xf numFmtId="0" fontId="46" fillId="0" borderId="55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60" xfId="0" applyFont="1" applyBorder="1" applyAlignment="1">
      <alignment horizontal="center" vertical="center" shrinkToFit="1"/>
    </xf>
    <xf numFmtId="0" fontId="65" fillId="25" borderId="80" xfId="0" applyFont="1" applyFill="1" applyBorder="1" applyAlignment="1">
      <alignment horizontal="center" vertical="center" shrinkToFit="1"/>
    </xf>
    <xf numFmtId="0" fontId="88" fillId="25" borderId="0" xfId="0" applyFont="1" applyFill="1" applyAlignment="1">
      <alignment horizontal="center" vertical="center" shrinkToFit="1"/>
    </xf>
    <xf numFmtId="0" fontId="85" fillId="34" borderId="53" xfId="0" applyFont="1" applyFill="1" applyBorder="1" applyAlignment="1">
      <alignment horizontal="center" vertical="center" shrinkToFit="1"/>
    </xf>
    <xf numFmtId="0" fontId="70" fillId="34" borderId="0" xfId="0" applyFont="1" applyFill="1" applyAlignment="1">
      <alignment horizontal="center" vertical="center" shrinkToFit="1"/>
    </xf>
    <xf numFmtId="0" fontId="67" fillId="39" borderId="53" xfId="0" applyFont="1" applyFill="1" applyBorder="1" applyAlignment="1">
      <alignment horizontal="center" vertical="center"/>
    </xf>
    <xf numFmtId="0" fontId="84" fillId="39" borderId="0" xfId="0" applyFont="1" applyFill="1" applyAlignment="1">
      <alignment horizontal="center" vertical="center"/>
    </xf>
    <xf numFmtId="0" fontId="48" fillId="37" borderId="53" xfId="0" applyFont="1" applyFill="1" applyBorder="1" applyAlignment="1">
      <alignment horizontal="center" vertical="center"/>
    </xf>
    <xf numFmtId="0" fontId="49" fillId="37" borderId="0" xfId="0" applyFont="1" applyFill="1" applyAlignment="1">
      <alignment horizontal="center" vertical="center"/>
    </xf>
    <xf numFmtId="178" fontId="34" fillId="0" borderId="50" xfId="0" applyNumberFormat="1" applyFont="1" applyBorder="1" applyAlignment="1">
      <alignment horizontal="center" vertical="center" wrapText="1"/>
    </xf>
    <xf numFmtId="178" fontId="34" fillId="0" borderId="59" xfId="0" applyNumberFormat="1" applyFont="1" applyBorder="1" applyAlignment="1">
      <alignment horizontal="center" vertical="center" wrapText="1"/>
    </xf>
    <xf numFmtId="178" fontId="34" fillId="0" borderId="60" xfId="0" applyNumberFormat="1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178" fontId="34" fillId="0" borderId="49" xfId="0" applyNumberFormat="1" applyFont="1" applyBorder="1" applyAlignment="1">
      <alignment horizontal="center" vertical="center" wrapText="1"/>
    </xf>
    <xf numFmtId="0" fontId="106" fillId="25" borderId="53" xfId="0" applyFont="1" applyFill="1" applyBorder="1" applyAlignment="1">
      <alignment horizontal="center" vertical="center" shrinkToFit="1"/>
    </xf>
    <xf numFmtId="0" fontId="76" fillId="25" borderId="0" xfId="0" applyFont="1" applyFill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92" fillId="31" borderId="53" xfId="0" applyFont="1" applyFill="1" applyBorder="1" applyAlignment="1">
      <alignment horizontal="center" vertical="center"/>
    </xf>
    <xf numFmtId="0" fontId="64" fillId="31" borderId="0" xfId="0" applyFont="1" applyFill="1" applyAlignment="1">
      <alignment horizontal="center" vertical="center"/>
    </xf>
    <xf numFmtId="178" fontId="34" fillId="0" borderId="41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64" xfId="0" applyNumberFormat="1" applyFont="1" applyBorder="1" applyAlignment="1">
      <alignment horizontal="center" vertical="center" wrapText="1"/>
    </xf>
    <xf numFmtId="178" fontId="34" fillId="0" borderId="65" xfId="0" applyNumberFormat="1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shrinkToFit="1"/>
    </xf>
    <xf numFmtId="0" fontId="46" fillId="0" borderId="62" xfId="0" applyFont="1" applyBorder="1" applyAlignment="1">
      <alignment horizontal="center" vertical="center" shrinkToFit="1"/>
    </xf>
    <xf numFmtId="178" fontId="34" fillId="0" borderId="92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shrinkToFit="1"/>
    </xf>
    <xf numFmtId="0" fontId="48" fillId="35" borderId="80" xfId="0" applyFont="1" applyFill="1" applyBorder="1" applyAlignment="1">
      <alignment horizontal="center" vertical="center"/>
    </xf>
    <xf numFmtId="0" fontId="49" fillId="35" borderId="0" xfId="0" applyFont="1" applyFill="1" applyAlignment="1">
      <alignment horizontal="center" vertical="center"/>
    </xf>
    <xf numFmtId="0" fontId="50" fillId="38" borderId="53" xfId="0" applyFont="1" applyFill="1" applyBorder="1" applyAlignment="1">
      <alignment horizontal="center" vertical="center"/>
    </xf>
    <xf numFmtId="0" fontId="51" fillId="38" borderId="0" xfId="0" applyFont="1" applyFill="1" applyAlignment="1">
      <alignment horizontal="center" vertical="center"/>
    </xf>
    <xf numFmtId="0" fontId="51" fillId="38" borderId="57" xfId="0" applyFont="1" applyFill="1" applyBorder="1" applyAlignment="1">
      <alignment horizontal="center" vertical="center"/>
    </xf>
    <xf numFmtId="0" fontId="52" fillId="33" borderId="53" xfId="0" applyFont="1" applyFill="1" applyBorder="1" applyAlignment="1">
      <alignment horizontal="center" vertical="center"/>
    </xf>
    <xf numFmtId="0" fontId="53" fillId="33" borderId="0" xfId="0" applyFont="1" applyFill="1" applyAlignment="1">
      <alignment horizontal="center" vertical="center"/>
    </xf>
    <xf numFmtId="0" fontId="112" fillId="27" borderId="53" xfId="0" applyFont="1" applyFill="1" applyBorder="1" applyAlignment="1">
      <alignment horizontal="center" vertical="center"/>
    </xf>
    <xf numFmtId="0" fontId="112" fillId="27" borderId="0" xfId="0" applyFont="1" applyFill="1" applyAlignment="1">
      <alignment horizontal="center" vertical="center"/>
    </xf>
    <xf numFmtId="0" fontId="48" fillId="37" borderId="53" xfId="0" applyFont="1" applyFill="1" applyBorder="1" applyAlignment="1">
      <alignment horizontal="center" vertical="center" shrinkToFit="1"/>
    </xf>
    <xf numFmtId="0" fontId="49" fillId="37" borderId="0" xfId="0" applyFont="1" applyFill="1" applyAlignment="1">
      <alignment horizontal="center" vertical="center" shrinkToFit="1"/>
    </xf>
    <xf numFmtId="0" fontId="49" fillId="37" borderId="57" xfId="0" applyFont="1" applyFill="1" applyBorder="1" applyAlignment="1">
      <alignment horizontal="center" vertical="center" shrinkToFit="1"/>
    </xf>
    <xf numFmtId="0" fontId="56" fillId="34" borderId="53" xfId="0" applyFont="1" applyFill="1" applyBorder="1" applyAlignment="1">
      <alignment horizontal="center" vertical="center" shrinkToFit="1"/>
    </xf>
    <xf numFmtId="0" fontId="57" fillId="34" borderId="0" xfId="0" applyFont="1" applyFill="1" applyAlignment="1">
      <alignment horizontal="center" vertical="center" shrinkToFit="1"/>
    </xf>
    <xf numFmtId="0" fontId="48" fillId="41" borderId="53" xfId="0" applyFont="1" applyFill="1" applyBorder="1" applyAlignment="1">
      <alignment horizontal="center" vertical="center" shrinkToFit="1"/>
    </xf>
    <xf numFmtId="0" fontId="49" fillId="41" borderId="0" xfId="0" applyFont="1" applyFill="1" applyAlignment="1">
      <alignment horizontal="center" vertical="center" shrinkToFit="1"/>
    </xf>
    <xf numFmtId="0" fontId="58" fillId="32" borderId="53" xfId="0" applyFont="1" applyFill="1" applyBorder="1" applyAlignment="1">
      <alignment horizontal="center" vertical="center" shrinkToFit="1"/>
    </xf>
    <xf numFmtId="0" fontId="59" fillId="32" borderId="0" xfId="0" applyFont="1" applyFill="1" applyAlignment="1">
      <alignment horizontal="center" vertical="center" shrinkToFit="1"/>
    </xf>
    <xf numFmtId="0" fontId="59" fillId="32" borderId="52" xfId="0" applyFont="1" applyFill="1" applyBorder="1" applyAlignment="1">
      <alignment horizontal="center" vertical="center" shrinkToFit="1"/>
    </xf>
    <xf numFmtId="0" fontId="102" fillId="43" borderId="43" xfId="0" applyFont="1" applyFill="1" applyBorder="1" applyAlignment="1">
      <alignment horizontal="center" vertical="center" wrapText="1" shrinkToFit="1"/>
    </xf>
    <xf numFmtId="0" fontId="102" fillId="43" borderId="54" xfId="0" applyFont="1" applyFill="1" applyBorder="1" applyAlignment="1">
      <alignment horizontal="center" vertical="center" wrapText="1" shrinkToFit="1"/>
    </xf>
    <xf numFmtId="0" fontId="102" fillId="43" borderId="100" xfId="0" applyFont="1" applyFill="1" applyBorder="1" applyAlignment="1">
      <alignment horizontal="center" vertical="center" wrapText="1" shrinkToFit="1"/>
    </xf>
    <xf numFmtId="0" fontId="63" fillId="42" borderId="53" xfId="0" applyFont="1" applyFill="1" applyBorder="1" applyAlignment="1">
      <alignment horizontal="center" vertical="center"/>
    </xf>
    <xf numFmtId="0" fontId="64" fillId="42" borderId="0" xfId="0" applyFont="1" applyFill="1" applyAlignment="1">
      <alignment horizontal="center" vertical="center"/>
    </xf>
    <xf numFmtId="0" fontId="64" fillId="42" borderId="52" xfId="0" applyFont="1" applyFill="1" applyBorder="1" applyAlignment="1">
      <alignment horizontal="center" vertical="center"/>
    </xf>
    <xf numFmtId="0" fontId="75" fillId="25" borderId="53" xfId="0" applyFont="1" applyFill="1" applyBorder="1" applyAlignment="1">
      <alignment horizontal="center" vertical="center"/>
    </xf>
    <xf numFmtId="0" fontId="76" fillId="25" borderId="0" xfId="0" applyFont="1" applyFill="1" applyAlignment="1">
      <alignment horizontal="center" vertical="center"/>
    </xf>
    <xf numFmtId="0" fontId="76" fillId="25" borderId="52" xfId="0" applyFont="1" applyFill="1" applyBorder="1" applyAlignment="1">
      <alignment horizontal="center" vertical="center"/>
    </xf>
    <xf numFmtId="0" fontId="47" fillId="0" borderId="58" xfId="0" applyFont="1" applyBorder="1" applyAlignment="1">
      <alignment horizontal="center" vertical="center" shrinkToFit="1"/>
    </xf>
    <xf numFmtId="0" fontId="56" fillId="37" borderId="53" xfId="0" applyFont="1" applyFill="1" applyBorder="1" applyAlignment="1">
      <alignment horizontal="center" vertical="center"/>
    </xf>
    <xf numFmtId="0" fontId="70" fillId="37" borderId="0" xfId="0" applyFont="1" applyFill="1" applyAlignment="1">
      <alignment horizontal="center" vertical="center"/>
    </xf>
    <xf numFmtId="0" fontId="61" fillId="32" borderId="53" xfId="0" applyFont="1" applyFill="1" applyBorder="1" applyAlignment="1">
      <alignment horizontal="center" vertical="center" shrinkToFit="1"/>
    </xf>
    <xf numFmtId="0" fontId="62" fillId="32" borderId="0" xfId="0" applyFont="1" applyFill="1" applyAlignment="1">
      <alignment horizontal="center" vertical="center" shrinkToFit="1"/>
    </xf>
    <xf numFmtId="0" fontId="62" fillId="32" borderId="57" xfId="0" applyFont="1" applyFill="1" applyBorder="1" applyAlignment="1">
      <alignment horizontal="center" vertical="center" shrinkToFit="1"/>
    </xf>
    <xf numFmtId="0" fontId="65" fillId="29" borderId="53" xfId="0" applyFont="1" applyFill="1" applyBorder="1" applyAlignment="1">
      <alignment horizontal="center" vertical="center" shrinkToFit="1"/>
    </xf>
    <xf numFmtId="0" fontId="66" fillId="29" borderId="0" xfId="0" applyFont="1" applyFill="1" applyAlignment="1">
      <alignment horizontal="center" vertical="center" shrinkToFit="1"/>
    </xf>
    <xf numFmtId="0" fontId="67" fillId="27" borderId="53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52" xfId="0" applyFont="1" applyFill="1" applyBorder="1" applyAlignment="1">
      <alignment horizontal="center" vertical="center" shrinkToFit="1"/>
    </xf>
    <xf numFmtId="0" fontId="46" fillId="0" borderId="49" xfId="0" applyFont="1" applyBorder="1" applyAlignment="1">
      <alignment horizontal="center" vertical="center" shrinkToFit="1"/>
    </xf>
    <xf numFmtId="0" fontId="46" fillId="0" borderId="48" xfId="0" applyFont="1" applyBorder="1" applyAlignment="1">
      <alignment horizontal="center" vertical="center" shrinkToFit="1"/>
    </xf>
    <xf numFmtId="0" fontId="46" fillId="0" borderId="52" xfId="0" applyFont="1" applyBorder="1" applyAlignment="1">
      <alignment horizontal="center" vertical="center" wrapText="1"/>
    </xf>
    <xf numFmtId="0" fontId="56" fillId="34" borderId="53" xfId="0" applyFont="1" applyFill="1" applyBorder="1" applyAlignment="1">
      <alignment horizontal="center" vertical="center"/>
    </xf>
    <xf numFmtId="0" fontId="103" fillId="34" borderId="0" xfId="0" applyFont="1" applyFill="1" applyAlignment="1">
      <alignment horizontal="center" vertical="center"/>
    </xf>
    <xf numFmtId="0" fontId="103" fillId="34" borderId="57" xfId="0" applyFont="1" applyFill="1" applyBorder="1" applyAlignment="1">
      <alignment horizontal="center" vertical="center"/>
    </xf>
    <xf numFmtId="0" fontId="67" fillId="31" borderId="80" xfId="0" applyFont="1" applyFill="1" applyBorder="1" applyAlignment="1">
      <alignment horizontal="center" vertical="center" shrinkToFit="1"/>
    </xf>
    <xf numFmtId="0" fontId="104" fillId="31" borderId="0" xfId="0" applyFont="1" applyFill="1" applyAlignment="1">
      <alignment horizontal="center" vertical="center" shrinkToFit="1"/>
    </xf>
    <xf numFmtId="0" fontId="61" fillId="30" borderId="53" xfId="0" applyFont="1" applyFill="1" applyBorder="1" applyAlignment="1">
      <alignment horizontal="center" vertical="center" shrinkToFit="1"/>
    </xf>
    <xf numFmtId="0" fontId="105" fillId="30" borderId="0" xfId="0" applyFont="1" applyFill="1" applyAlignment="1">
      <alignment horizontal="center" vertical="center" shrinkToFit="1"/>
    </xf>
    <xf numFmtId="0" fontId="61" fillId="31" borderId="80" xfId="0" applyFont="1" applyFill="1" applyBorder="1" applyAlignment="1">
      <alignment horizontal="center" vertical="center" shrinkToFit="1"/>
    </xf>
    <xf numFmtId="0" fontId="71" fillId="31" borderId="0" xfId="0" applyFont="1" applyFill="1" applyAlignment="1">
      <alignment horizontal="center" vertical="center" shrinkToFit="1"/>
    </xf>
    <xf numFmtId="0" fontId="68" fillId="30" borderId="80" xfId="0" applyFont="1" applyFill="1" applyBorder="1" applyAlignment="1">
      <alignment horizontal="center" vertical="center" shrinkToFit="1"/>
    </xf>
    <xf numFmtId="0" fontId="69" fillId="30" borderId="0" xfId="0" applyFont="1" applyFill="1" applyAlignment="1">
      <alignment horizontal="center" vertical="center" shrinkToFit="1"/>
    </xf>
    <xf numFmtId="0" fontId="107" fillId="26" borderId="53" xfId="0" applyFont="1" applyFill="1" applyBorder="1" applyAlignment="1">
      <alignment horizontal="center" vertical="center" shrinkToFit="1"/>
    </xf>
    <xf numFmtId="0" fontId="108" fillId="26" borderId="0" xfId="0" applyFont="1" applyFill="1" applyAlignment="1">
      <alignment horizontal="center" vertical="center" shrinkToFit="1"/>
    </xf>
    <xf numFmtId="0" fontId="108" fillId="26" borderId="57" xfId="0" applyFont="1" applyFill="1" applyBorder="1" applyAlignment="1">
      <alignment horizontal="center" vertical="center" shrinkToFit="1"/>
    </xf>
    <xf numFmtId="0" fontId="56" fillId="41" borderId="53" xfId="0" applyFont="1" applyFill="1" applyBorder="1" applyAlignment="1">
      <alignment horizontal="center" vertical="center"/>
    </xf>
    <xf numFmtId="0" fontId="70" fillId="41" borderId="0" xfId="0" applyFont="1" applyFill="1" applyAlignment="1">
      <alignment horizontal="center" vertical="center"/>
    </xf>
    <xf numFmtId="0" fontId="70" fillId="41" borderId="52" xfId="0" applyFont="1" applyFill="1" applyBorder="1" applyAlignment="1">
      <alignment horizontal="center" vertical="center"/>
    </xf>
    <xf numFmtId="178" fontId="34" fillId="0" borderId="66" xfId="0" applyNumberFormat="1" applyFont="1" applyBorder="1" applyAlignment="1">
      <alignment horizontal="center" vertical="center" wrapText="1"/>
    </xf>
    <xf numFmtId="178" fontId="44" fillId="43" borderId="0" xfId="0" applyNumberFormat="1" applyFont="1" applyFill="1" applyAlignment="1">
      <alignment horizontal="right" vertical="center" wrapText="1"/>
    </xf>
    <xf numFmtId="178" fontId="44" fillId="43" borderId="52" xfId="0" applyNumberFormat="1" applyFont="1" applyFill="1" applyBorder="1" applyAlignment="1">
      <alignment horizontal="right" vertical="center" wrapText="1"/>
    </xf>
    <xf numFmtId="178" fontId="44" fillId="43" borderId="96" xfId="0" applyNumberFormat="1" applyFont="1" applyFill="1" applyBorder="1" applyAlignment="1">
      <alignment horizontal="right" vertical="center" wrapText="1"/>
    </xf>
    <xf numFmtId="178" fontId="44" fillId="43" borderId="97" xfId="0" applyNumberFormat="1" applyFont="1" applyFill="1" applyBorder="1" applyAlignment="1">
      <alignment horizontal="right" vertical="center" wrapText="1"/>
    </xf>
    <xf numFmtId="178" fontId="89" fillId="43" borderId="0" xfId="0" applyNumberFormat="1" applyFont="1" applyFill="1" applyAlignment="1">
      <alignment horizontal="right" vertical="center" wrapText="1"/>
    </xf>
    <xf numFmtId="178" fontId="89" fillId="43" borderId="52" xfId="0" applyNumberFormat="1" applyFont="1" applyFill="1" applyBorder="1" applyAlignment="1">
      <alignment horizontal="right" vertical="center" wrapText="1"/>
    </xf>
    <xf numFmtId="0" fontId="91" fillId="34" borderId="80" xfId="0" applyFont="1" applyFill="1" applyBorder="1" applyAlignment="1">
      <alignment horizontal="center" vertical="center"/>
    </xf>
    <xf numFmtId="0" fontId="49" fillId="34" borderId="0" xfId="0" applyFont="1" applyFill="1" applyAlignment="1">
      <alignment horizontal="center" vertical="center"/>
    </xf>
    <xf numFmtId="0" fontId="46" fillId="0" borderId="98" xfId="0" applyFont="1" applyBorder="1" applyAlignment="1">
      <alignment horizontal="center" vertical="center" shrinkToFit="1"/>
    </xf>
    <xf numFmtId="0" fontId="46" fillId="0" borderId="86" xfId="0" applyFont="1" applyBorder="1" applyAlignment="1">
      <alignment horizontal="center" vertical="center" shrinkToFit="1"/>
    </xf>
    <xf numFmtId="0" fontId="81" fillId="33" borderId="80" xfId="0" applyFont="1" applyFill="1" applyBorder="1" applyAlignment="1">
      <alignment horizontal="center" vertical="center"/>
    </xf>
    <xf numFmtId="0" fontId="83" fillId="33" borderId="0" xfId="0" applyFont="1" applyFill="1" applyAlignment="1">
      <alignment horizontal="center" vertical="center"/>
    </xf>
    <xf numFmtId="0" fontId="83" fillId="33" borderId="57" xfId="0" applyFont="1" applyFill="1" applyBorder="1" applyAlignment="1">
      <alignment horizontal="center" vertical="center"/>
    </xf>
    <xf numFmtId="0" fontId="85" fillId="34" borderId="80" xfId="0" applyFont="1" applyFill="1" applyBorder="1" applyAlignment="1">
      <alignment horizontal="center" vertical="center" shrinkToFit="1"/>
    </xf>
    <xf numFmtId="0" fontId="70" fillId="34" borderId="57" xfId="0" applyFont="1" applyFill="1" applyBorder="1" applyAlignment="1">
      <alignment horizontal="center" vertical="center" shrinkToFit="1"/>
    </xf>
    <xf numFmtId="0" fontId="113" fillId="25" borderId="80" xfId="0" applyFont="1" applyFill="1" applyBorder="1" applyAlignment="1">
      <alignment horizontal="center" vertical="center" shrinkToFit="1"/>
    </xf>
    <xf numFmtId="0" fontId="88" fillId="25" borderId="57" xfId="0" applyFont="1" applyFill="1" applyBorder="1" applyAlignment="1">
      <alignment horizontal="center" vertical="center" shrinkToFit="1"/>
    </xf>
    <xf numFmtId="0" fontId="93" fillId="34" borderId="53" xfId="0" applyFont="1" applyFill="1" applyBorder="1" applyAlignment="1">
      <alignment horizontal="center" vertical="center"/>
    </xf>
    <xf numFmtId="0" fontId="94" fillId="34" borderId="0" xfId="0" applyFont="1" applyFill="1" applyAlignment="1">
      <alignment horizontal="center" vertical="center"/>
    </xf>
    <xf numFmtId="0" fontId="94" fillId="34" borderId="52" xfId="0" applyFont="1" applyFill="1" applyBorder="1" applyAlignment="1">
      <alignment horizontal="center" vertical="center"/>
    </xf>
    <xf numFmtId="0" fontId="96" fillId="37" borderId="53" xfId="0" applyFont="1" applyFill="1" applyBorder="1" applyAlignment="1">
      <alignment horizontal="center" vertical="center"/>
    </xf>
    <xf numFmtId="0" fontId="57" fillId="37" borderId="0" xfId="0" applyFont="1" applyFill="1" applyAlignment="1">
      <alignment horizontal="center" vertical="center"/>
    </xf>
    <xf numFmtId="0" fontId="57" fillId="37" borderId="52" xfId="0" applyFont="1" applyFill="1" applyBorder="1" applyAlignment="1">
      <alignment horizontal="center" vertical="center"/>
    </xf>
    <xf numFmtId="0" fontId="54" fillId="37" borderId="80" xfId="0" applyFont="1" applyFill="1" applyBorder="1" applyAlignment="1">
      <alignment horizontal="center" vertical="center" shrinkToFit="1"/>
    </xf>
    <xf numFmtId="0" fontId="95" fillId="37" borderId="0" xfId="0" applyFont="1" applyFill="1" applyAlignment="1">
      <alignment horizontal="center" vertical="center" shrinkToFit="1"/>
    </xf>
    <xf numFmtId="0" fontId="78" fillId="39" borderId="53" xfId="0" applyFont="1" applyFill="1" applyBorder="1" applyAlignment="1">
      <alignment horizontal="center" vertical="center" shrinkToFit="1"/>
    </xf>
    <xf numFmtId="0" fontId="78" fillId="39" borderId="0" xfId="0" applyFont="1" applyFill="1" applyAlignment="1">
      <alignment horizontal="center" vertical="center" shrinkToFit="1"/>
    </xf>
    <xf numFmtId="0" fontId="92" fillId="31" borderId="53" xfId="0" applyFont="1" applyFill="1" applyBorder="1" applyAlignment="1">
      <alignment horizontal="center" vertical="center" shrinkToFit="1"/>
    </xf>
    <xf numFmtId="0" fontId="64" fillId="31" borderId="0" xfId="0" applyFont="1" applyFill="1" applyAlignment="1">
      <alignment horizontal="center" vertical="center" shrinkToFit="1"/>
    </xf>
    <xf numFmtId="0" fontId="65" fillId="25" borderId="53" xfId="0" applyFont="1" applyFill="1" applyBorder="1" applyAlignment="1">
      <alignment horizontal="center" vertical="center" shrinkToFit="1"/>
    </xf>
    <xf numFmtId="0" fontId="72" fillId="25" borderId="0" xfId="0" applyFont="1" applyFill="1" applyAlignment="1">
      <alignment horizontal="center" vertical="center" shrinkToFit="1"/>
    </xf>
    <xf numFmtId="0" fontId="97" fillId="40" borderId="53" xfId="0" applyFont="1" applyFill="1" applyBorder="1" applyAlignment="1">
      <alignment horizontal="center" vertical="center"/>
    </xf>
    <xf numFmtId="0" fontId="101" fillId="40" borderId="0" xfId="0" applyFont="1" applyFill="1" applyAlignment="1">
      <alignment horizontal="center" vertical="center"/>
    </xf>
    <xf numFmtId="0" fontId="101" fillId="40" borderId="52" xfId="0" applyFont="1" applyFill="1" applyBorder="1" applyAlignment="1">
      <alignment horizontal="center" vertical="center"/>
    </xf>
    <xf numFmtId="0" fontId="57" fillId="41" borderId="0" xfId="0" applyFont="1" applyFill="1" applyAlignment="1">
      <alignment horizontal="center" vertical="center"/>
    </xf>
    <xf numFmtId="0" fontId="57" fillId="41" borderId="57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shrinkToFit="1"/>
    </xf>
    <xf numFmtId="0" fontId="56" fillId="37" borderId="80" xfId="0" applyFont="1" applyFill="1" applyBorder="1" applyAlignment="1">
      <alignment horizontal="center" vertical="center" shrinkToFit="1"/>
    </xf>
    <xf numFmtId="0" fontId="70" fillId="37" borderId="0" xfId="0" applyFont="1" applyFill="1" applyAlignment="1">
      <alignment horizontal="center" vertical="center" shrinkToFit="1"/>
    </xf>
    <xf numFmtId="0" fontId="77" fillId="25" borderId="53" xfId="0" applyFont="1" applyFill="1" applyBorder="1" applyAlignment="1">
      <alignment horizontal="center" vertical="center" shrinkToFit="1"/>
    </xf>
    <xf numFmtId="0" fontId="78" fillId="25" borderId="0" xfId="0" applyFont="1" applyFill="1" applyAlignment="1">
      <alignment horizontal="center" vertical="center" shrinkToFit="1"/>
    </xf>
    <xf numFmtId="0" fontId="78" fillId="25" borderId="57" xfId="0" applyFont="1" applyFill="1" applyBorder="1" applyAlignment="1">
      <alignment horizontal="center" vertical="center" shrinkToFit="1"/>
    </xf>
    <xf numFmtId="0" fontId="48" fillId="34" borderId="57" xfId="0" applyFont="1" applyFill="1" applyBorder="1" applyAlignment="1">
      <alignment horizontal="center" vertical="center" shrinkToFit="1"/>
    </xf>
    <xf numFmtId="0" fontId="49" fillId="34" borderId="56" xfId="0" applyFont="1" applyFill="1" applyBorder="1" applyAlignment="1">
      <alignment horizontal="center" vertical="center" shrinkToFit="1"/>
    </xf>
    <xf numFmtId="0" fontId="79" fillId="26" borderId="53" xfId="0" applyFont="1" applyFill="1" applyBorder="1" applyAlignment="1">
      <alignment horizontal="center" vertical="center"/>
    </xf>
    <xf numFmtId="0" fontId="80" fillId="26" borderId="0" xfId="0" applyFont="1" applyFill="1" applyAlignment="1">
      <alignment horizontal="center" vertical="center"/>
    </xf>
    <xf numFmtId="0" fontId="57" fillId="34" borderId="53" xfId="0" applyFont="1" applyFill="1" applyBorder="1" applyAlignment="1">
      <alignment horizontal="center" vertical="center"/>
    </xf>
    <xf numFmtId="0" fontId="57" fillId="34" borderId="0" xfId="0" applyFont="1" applyFill="1" applyAlignment="1">
      <alignment horizontal="center" vertical="center"/>
    </xf>
    <xf numFmtId="0" fontId="57" fillId="34" borderId="57" xfId="0" applyFont="1" applyFill="1" applyBorder="1" applyAlignment="1">
      <alignment horizontal="center" vertical="center"/>
    </xf>
    <xf numFmtId="0" fontId="59" fillId="26" borderId="0" xfId="0" applyFont="1" applyFill="1" applyAlignment="1">
      <alignment horizontal="center" vertical="center"/>
    </xf>
    <xf numFmtId="0" fontId="58" fillId="26" borderId="0" xfId="0" applyFont="1" applyFill="1" applyAlignment="1">
      <alignment horizontal="center" vertical="center"/>
    </xf>
    <xf numFmtId="0" fontId="58" fillId="26" borderId="57" xfId="0" applyFont="1" applyFill="1" applyBorder="1" applyAlignment="1">
      <alignment horizontal="center" vertical="center"/>
    </xf>
    <xf numFmtId="0" fontId="48" fillId="34" borderId="53" xfId="0" applyFont="1" applyFill="1" applyBorder="1" applyAlignment="1">
      <alignment horizontal="center" vertical="center"/>
    </xf>
    <xf numFmtId="0" fontId="49" fillId="34" borderId="52" xfId="0" applyFont="1" applyFill="1" applyBorder="1" applyAlignment="1">
      <alignment horizontal="center" vertical="center"/>
    </xf>
    <xf numFmtId="0" fontId="54" fillId="34" borderId="55" xfId="0" applyFont="1" applyFill="1" applyBorder="1" applyAlignment="1">
      <alignment horizontal="center" vertical="center" shrinkToFit="1"/>
    </xf>
    <xf numFmtId="0" fontId="55" fillId="34" borderId="56" xfId="0" applyFont="1" applyFill="1" applyBorder="1" applyAlignment="1">
      <alignment horizontal="center" vertical="center" shrinkToFit="1"/>
    </xf>
    <xf numFmtId="0" fontId="55" fillId="34" borderId="53" xfId="0" applyFont="1" applyFill="1" applyBorder="1" applyAlignment="1">
      <alignment horizontal="center" vertical="center" shrinkToFit="1"/>
    </xf>
    <xf numFmtId="0" fontId="65" fillId="25" borderId="0" xfId="0" applyFont="1" applyFill="1" applyAlignment="1">
      <alignment horizontal="center" vertical="center" shrinkToFit="1"/>
    </xf>
    <xf numFmtId="0" fontId="72" fillId="25" borderId="57" xfId="0" applyFont="1" applyFill="1" applyBorder="1" applyAlignment="1">
      <alignment horizontal="center" vertical="center" shrinkToFit="1"/>
    </xf>
    <xf numFmtId="0" fontId="73" fillId="39" borderId="53" xfId="0" applyFont="1" applyFill="1" applyBorder="1" applyAlignment="1">
      <alignment horizontal="center" vertical="center"/>
    </xf>
    <xf numFmtId="0" fontId="74" fillId="39" borderId="0" xfId="0" applyFont="1" applyFill="1" applyAlignment="1">
      <alignment horizontal="center" vertical="center"/>
    </xf>
    <xf numFmtId="0" fontId="60" fillId="36" borderId="55" xfId="0" applyFont="1" applyFill="1" applyBorder="1" applyAlignment="1">
      <alignment horizontal="center" vertical="center" shrinkToFit="1"/>
    </xf>
    <xf numFmtId="0" fontId="53" fillId="36" borderId="56" xfId="0" applyFont="1" applyFill="1" applyBorder="1" applyAlignment="1">
      <alignment horizontal="center" vertical="center" shrinkToFit="1"/>
    </xf>
    <xf numFmtId="0" fontId="53" fillId="36" borderId="53" xfId="0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0" fillId="0" borderId="73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right" vertical="top"/>
    </xf>
    <xf numFmtId="0" fontId="23" fillId="0" borderId="8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21" fillId="0" borderId="0" xfId="0" quotePrefix="1" applyFont="1" applyAlignment="1">
      <alignment horizontal="left" shrinkToFit="1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textRotation="180" shrinkToFit="1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38" fillId="0" borderId="21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3" builtinId="5"/>
    <cellStyle name="計算方式" xfId="23" builtinId="22" customBuiltin="1"/>
    <cellStyle name="貨幣 2" xfId="45" xr:uid="{614F34A4-A40F-4BF8-996C-2312DBDC5992}"/>
    <cellStyle name="貨幣 3" xfId="44" xr:uid="{21CF67AC-EC7F-4ED8-A02F-ECDA8459C9B4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9999FF"/>
      <color rgb="FFFF3399"/>
      <color rgb="FF6600FF"/>
      <color rgb="FFFF99CC"/>
      <color rgb="FFFFFF66"/>
      <color rgb="FF009999"/>
      <color rgb="FFCC66FF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microsoft.com/office/2007/relationships/hdphoto" Target="../media/hdphoto4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8.jpe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microsoft.com/office/2007/relationships/hdphoto" Target="../media/hdphoto1.wdp"/><Relationship Id="rId9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623368</xdr:colOff>
      <xdr:row>2</xdr:row>
      <xdr:rowOff>0</xdr:rowOff>
    </xdr:from>
    <xdr:to>
      <xdr:col>20</xdr:col>
      <xdr:colOff>436539</xdr:colOff>
      <xdr:row>4</xdr:row>
      <xdr:rowOff>53788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77911" y="0"/>
          <a:ext cx="2001199" cy="29327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267979</xdr:colOff>
      <xdr:row>1</xdr:row>
      <xdr:rowOff>119743</xdr:rowOff>
    </xdr:from>
    <xdr:to>
      <xdr:col>9</xdr:col>
      <xdr:colOff>359229</xdr:colOff>
      <xdr:row>4</xdr:row>
      <xdr:rowOff>79190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9750" y="326572"/>
          <a:ext cx="2279279" cy="4275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286871</xdr:colOff>
      <xdr:row>0</xdr:row>
      <xdr:rowOff>0</xdr:rowOff>
    </xdr:from>
    <xdr:to>
      <xdr:col>4</xdr:col>
      <xdr:colOff>84417</xdr:colOff>
      <xdr:row>4</xdr:row>
      <xdr:rowOff>76202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28" y="0"/>
          <a:ext cx="1985575" cy="751116"/>
        </a:xfrm>
        <a:prstGeom prst="rect">
          <a:avLst/>
        </a:prstGeom>
      </xdr:spPr>
    </xdr:pic>
    <xdr:clientData/>
  </xdr:twoCellAnchor>
  <xdr:twoCellAnchor editAs="oneCell">
    <xdr:from>
      <xdr:col>17</xdr:col>
      <xdr:colOff>76199</xdr:colOff>
      <xdr:row>41</xdr:row>
      <xdr:rowOff>141513</xdr:rowOff>
    </xdr:from>
    <xdr:to>
      <xdr:col>20</xdr:col>
      <xdr:colOff>646418</xdr:colOff>
      <xdr:row>45</xdr:row>
      <xdr:rowOff>210201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F8C0FE-AB91-4499-86D1-15E555EB5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930742" y="8915399"/>
          <a:ext cx="2758247" cy="100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637453</xdr:colOff>
      <xdr:row>42</xdr:row>
      <xdr:rowOff>174170</xdr:rowOff>
    </xdr:from>
    <xdr:to>
      <xdr:col>16</xdr:col>
      <xdr:colOff>341214</xdr:colOff>
      <xdr:row>46</xdr:row>
      <xdr:rowOff>263977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506827ED-F140-4226-99C3-F83F0C65D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34" b="94340" l="3459" r="48428">
                      <a14:foregroundMark x1="9434" y1="30818" x2="29245" y2="20755"/>
                      <a14:foregroundMark x1="15723" y1="18868" x2="28302" y2="15094"/>
                      <a14:foregroundMark x1="19497" y1="15094" x2="41195" y2="25157"/>
                      <a14:foregroundMark x1="33019" y1="14465" x2="48742" y2="61006"/>
                      <a14:foregroundMark x1="48742" y1="61006" x2="19497" y2="85535"/>
                      <a14:foregroundMark x1="19497" y1="85535" x2="16352" y2="81132"/>
                      <a14:foregroundMark x1="16352" y1="81132" x2="35849" y2="86792"/>
                      <a14:foregroundMark x1="25157" y1="94340" x2="25157" y2="94340"/>
                      <a14:foregroundMark x1="27044" y1="89308" x2="26415" y2="92453"/>
                      <a14:foregroundMark x1="26415" y1="92453" x2="44025" y2="47170"/>
                      <a14:foregroundMark x1="44025" y1="47170" x2="44025" y2="45912"/>
                      <a14:foregroundMark x1="45283" y1="55975" x2="45283" y2="55975"/>
                      <a14:foregroundMark x1="6918" y1="47170" x2="6918" y2="47170"/>
                      <a14:foregroundMark x1="3459" y1="39623" x2="9434" y2="67296"/>
                      <a14:foregroundMark x1="26415" y1="20755" x2="46226" y2="396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303967" y="9579427"/>
          <a:ext cx="1162447" cy="1178379"/>
        </a:xfrm>
        <a:prstGeom prst="rect">
          <a:avLst/>
        </a:prstGeom>
      </xdr:spPr>
    </xdr:pic>
    <xdr:clientData/>
  </xdr:twoCellAnchor>
  <xdr:twoCellAnchor editAs="oneCell">
    <xdr:from>
      <xdr:col>16</xdr:col>
      <xdr:colOff>332492</xdr:colOff>
      <xdr:row>41</xdr:row>
      <xdr:rowOff>17291</xdr:rowOff>
    </xdr:from>
    <xdr:to>
      <xdr:col>17</xdr:col>
      <xdr:colOff>502820</xdr:colOff>
      <xdr:row>44</xdr:row>
      <xdr:rowOff>263938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ADA32AA3-F133-6D77-9280-CED84A52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3500" b="90000" l="5598" r="95420">
                      <a14:foregroundMark x1="7125" y1="56500" x2="28753" y2="57000"/>
                      <a14:foregroundMark x1="16031" y1="74250" x2="20611" y2="70750"/>
                      <a14:foregroundMark x1="24682" y1="84750" x2="30280" y2="82250"/>
                      <a14:foregroundMark x1="49873" y1="89500" x2="54962" y2="84250"/>
                      <a14:foregroundMark x1="67939" y1="87250" x2="73028" y2="85250"/>
                      <a14:foregroundMark x1="83206" y1="69250" x2="83206" y2="69250"/>
                      <a14:foregroundMark x1="88804" y1="55500" x2="88804" y2="55500"/>
                      <a14:foregroundMark x1="89313" y1="42000" x2="89313" y2="42000"/>
                      <a14:foregroundMark x1="82188" y1="25750" x2="82188" y2="25750"/>
                      <a14:foregroundMark x1="84224" y1="42500" x2="84224" y2="42500"/>
                      <a14:foregroundMark x1="95674" y1="39000" x2="95674" y2="39000"/>
                      <a14:foregroundMark x1="64885" y1="15250" x2="69975" y2="13750"/>
                      <a14:foregroundMark x1="49364" y1="10000" x2="54962" y2="9000"/>
                      <a14:foregroundMark x1="39186" y1="12500" x2="40712" y2="13250"/>
                      <a14:foregroundMark x1="25191" y1="13750" x2="25191" y2="13750"/>
                      <a14:foregroundMark x1="34860" y1="6000" x2="40712" y2="3500"/>
                      <a14:foregroundMark x1="15522" y1="29250" x2="19084" y2="27750"/>
                      <a14:foregroundMark x1="5598" y1="42500" x2="12723" y2="4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3028" y="8821112"/>
          <a:ext cx="986756" cy="918841"/>
        </a:xfrm>
        <a:prstGeom prst="rect">
          <a:avLst/>
        </a:prstGeom>
      </xdr:spPr>
    </xdr:pic>
    <xdr:clientData/>
  </xdr:twoCellAnchor>
  <xdr:twoCellAnchor editAs="oneCell">
    <xdr:from>
      <xdr:col>13</xdr:col>
      <xdr:colOff>24495</xdr:colOff>
      <xdr:row>42</xdr:row>
      <xdr:rowOff>54429</xdr:rowOff>
    </xdr:from>
    <xdr:to>
      <xdr:col>15</xdr:col>
      <xdr:colOff>32441</xdr:colOff>
      <xdr:row>47</xdr:row>
      <xdr:rowOff>201387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91CAC8B9-79CC-42F7-AF6E-BDC0FCE30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6167" r="93833">
                      <a14:foregroundMark x1="16500" y1="57750" x2="53083" y2="55667"/>
                      <a14:foregroundMark x1="12917" y1="60333" x2="66000" y2="57750"/>
                      <a14:foregroundMark x1="22167" y1="39667" x2="68833" y2="43000"/>
                      <a14:foregroundMark x1="68833" y1="43000" x2="76250" y2="49500"/>
                      <a14:foregroundMark x1="10333" y1="62917" x2="46250" y2="60333"/>
                      <a14:foregroundMark x1="46250" y1="60333" x2="49500" y2="60333"/>
                      <a14:foregroundMark x1="14917" y1="55167" x2="59250" y2="53083"/>
                      <a14:foregroundMark x1="59250" y1="53083" x2="61333" y2="53083"/>
                      <a14:foregroundMark x1="14917" y1="57750" x2="43917" y2="56833"/>
                      <a14:foregroundMark x1="43917" y1="56833" x2="69583" y2="57750"/>
                      <a14:foregroundMark x1="22167" y1="63417" x2="68750" y2="61833"/>
                      <a14:foregroundMark x1="68750" y1="61833" x2="73750" y2="61833"/>
                      <a14:foregroundMark x1="14417" y1="63417" x2="61833" y2="61833"/>
                      <a14:foregroundMark x1="7750" y1="56167" x2="76833" y2="59250"/>
                      <a14:foregroundMark x1="13917" y1="58250" x2="65500" y2="54083"/>
                      <a14:foregroundMark x1="59833" y1="54667" x2="58250" y2="53083"/>
                      <a14:foregroundMark x1="28833" y1="52083" x2="32000" y2="50500"/>
                      <a14:foregroundMark x1="6167" y1="56667" x2="30917" y2="54083"/>
                      <a14:foregroundMark x1="8750" y1="54667" x2="13417" y2="51000"/>
                      <a14:foregroundMark x1="13417" y1="55167" x2="16500" y2="49500"/>
                      <a14:foregroundMark x1="7250" y1="54083" x2="36417" y2="55000"/>
                      <a14:foregroundMark x1="36417" y1="55000" x2="41250" y2="56667"/>
                      <a14:foregroundMark x1="7750" y1="61333" x2="75750" y2="64417"/>
                      <a14:foregroundMark x1="93833" y1="53583" x2="93833" y2="53583"/>
                      <a14:foregroundMark x1="29917" y1="53083" x2="38667" y2="48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70" t="20619" b="17526"/>
        <a:stretch/>
      </xdr:blipFill>
      <xdr:spPr>
        <a:xfrm>
          <a:off x="8961666" y="9459686"/>
          <a:ext cx="1466632" cy="1507672"/>
        </a:xfrm>
        <a:prstGeom prst="rect">
          <a:avLst/>
        </a:prstGeom>
      </xdr:spPr>
    </xdr:pic>
    <xdr:clientData/>
  </xdr:twoCellAnchor>
  <xdr:twoCellAnchor editAs="oneCell">
    <xdr:from>
      <xdr:col>14</xdr:col>
      <xdr:colOff>141514</xdr:colOff>
      <xdr:row>1</xdr:row>
      <xdr:rowOff>76200</xdr:rowOff>
    </xdr:from>
    <xdr:to>
      <xdr:col>16</xdr:col>
      <xdr:colOff>433252</xdr:colOff>
      <xdr:row>4</xdr:row>
      <xdr:rowOff>10885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E875488-A2A1-4202-BDA8-9AFC867F0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808028" y="283029"/>
          <a:ext cx="1750424" cy="402770"/>
        </a:xfrm>
        <a:prstGeom prst="rect">
          <a:avLst/>
        </a:prstGeom>
      </xdr:spPr>
    </xdr:pic>
    <xdr:clientData/>
  </xdr:twoCellAnchor>
  <xdr:oneCellAnchor>
    <xdr:from>
      <xdr:col>8</xdr:col>
      <xdr:colOff>489858</xdr:colOff>
      <xdr:row>42</xdr:row>
      <xdr:rowOff>215235</xdr:rowOff>
    </xdr:from>
    <xdr:ext cx="1578428" cy="1615962"/>
    <xdr:pic>
      <xdr:nvPicPr>
        <xdr:cNvPr id="18" name="圖片 17">
          <a:extLst>
            <a:ext uri="{FF2B5EF4-FFF2-40B4-BE49-F238E27FC236}">
              <a16:creationId xmlns:a16="http://schemas.microsoft.com/office/drawing/2014/main" id="{2635E77C-E427-4640-B9CE-254463E8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0315" y="9620492"/>
          <a:ext cx="1578428" cy="1615962"/>
        </a:xfrm>
        <a:prstGeom prst="rect">
          <a:avLst/>
        </a:prstGeom>
      </xdr:spPr>
    </xdr:pic>
    <xdr:clientData/>
  </xdr:oneCellAnchor>
  <xdr:twoCellAnchor editAs="oneCell">
    <xdr:from>
      <xdr:col>10</xdr:col>
      <xdr:colOff>478972</xdr:colOff>
      <xdr:row>1</xdr:row>
      <xdr:rowOff>108857</xdr:rowOff>
    </xdr:from>
    <xdr:to>
      <xdr:col>13</xdr:col>
      <xdr:colOff>292464</xdr:colOff>
      <xdr:row>4</xdr:row>
      <xdr:rowOff>43543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E14C53A3-0D8C-415B-BD4A-A50609AC2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7228115" y="315686"/>
          <a:ext cx="2001520" cy="4027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76200</xdr:colOff>
      <xdr:row>23</xdr:row>
      <xdr:rowOff>97971</xdr:rowOff>
    </xdr:from>
    <xdr:to>
      <xdr:col>20</xdr:col>
      <xdr:colOff>620486</xdr:colOff>
      <xdr:row>32</xdr:row>
      <xdr:rowOff>51208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5F15C03-5B7F-4E07-8D36-D2939B77B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804" b="5742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296" t="10747" r="25456" b="57011"/>
        <a:stretch/>
      </xdr:blipFill>
      <xdr:spPr>
        <a:xfrm>
          <a:off x="11930743" y="5127171"/>
          <a:ext cx="2732314" cy="2065066"/>
        </a:xfrm>
        <a:prstGeom prst="rect">
          <a:avLst/>
        </a:prstGeom>
      </xdr:spPr>
    </xdr:pic>
    <xdr:clientData/>
  </xdr:twoCellAnchor>
  <xdr:twoCellAnchor>
    <xdr:from>
      <xdr:col>10</xdr:col>
      <xdr:colOff>566057</xdr:colOff>
      <xdr:row>42</xdr:row>
      <xdr:rowOff>217714</xdr:rowOff>
    </xdr:from>
    <xdr:to>
      <xdr:col>12</xdr:col>
      <xdr:colOff>707571</xdr:colOff>
      <xdr:row>48</xdr:row>
      <xdr:rowOff>134489</xdr:rowOff>
    </xdr:to>
    <xdr:grpSp>
      <xdr:nvGrpSpPr>
        <xdr:cNvPr id="17" name="群組 16">
          <a:extLst>
            <a:ext uri="{FF2B5EF4-FFF2-40B4-BE49-F238E27FC236}">
              <a16:creationId xmlns:a16="http://schemas.microsoft.com/office/drawing/2014/main" id="{9E9FE45D-7757-44A2-9246-EB5B32D52FEB}"/>
            </a:ext>
          </a:extLst>
        </xdr:cNvPr>
        <xdr:cNvGrpSpPr/>
      </xdr:nvGrpSpPr>
      <xdr:grpSpPr>
        <a:xfrm>
          <a:off x="7315200" y="9622971"/>
          <a:ext cx="1600200" cy="1549632"/>
          <a:chOff x="5844008" y="13225288"/>
          <a:chExt cx="1832817" cy="1609999"/>
        </a:xfrm>
      </xdr:grpSpPr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DC7FEC88-7BDA-4F6B-FC2D-B2706036BAC3}"/>
              </a:ext>
            </a:extLst>
          </xdr:cNvPr>
          <xdr:cNvSpPr txBox="1">
            <a:spLocks noChangeArrowheads="1"/>
          </xdr:cNvSpPr>
        </xdr:nvSpPr>
        <xdr:spPr bwMode="auto">
          <a:xfrm rot="20273891">
            <a:off x="5979515" y="13486763"/>
            <a:ext cx="1544320" cy="12600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zh-TW" altLang="en-US" sz="3200" b="1" i="0" u="none" strike="noStrike" baseline="0">
                <a:solidFill>
                  <a:srgbClr val="FF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選 選</a:t>
            </a:r>
            <a:endParaRPr lang="en-US" altLang="zh-TW" sz="3200" b="0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  <a:p>
            <a:pPr algn="ctr" rtl="0">
              <a:defRPr sz="1000"/>
            </a:pPr>
            <a:r>
              <a:rPr lang="zh-TW" altLang="en-US" sz="3200" b="1" i="0" u="none" strike="noStrike" baseline="0">
                <a:solidFill>
                  <a:srgbClr val="FF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我 我</a:t>
            </a:r>
          </a:p>
        </xdr:txBody>
      </xdr:sp>
      <xdr:sp macro="" textlink="">
        <xdr:nvSpPr>
          <xdr:cNvPr id="37" name="橢圓 36">
            <a:extLst>
              <a:ext uri="{FF2B5EF4-FFF2-40B4-BE49-F238E27FC236}">
                <a16:creationId xmlns:a16="http://schemas.microsoft.com/office/drawing/2014/main" id="{360290FE-A4C4-AE82-F45F-59B58751AB81}"/>
              </a:ext>
            </a:extLst>
          </xdr:cNvPr>
          <xdr:cNvSpPr/>
        </xdr:nvSpPr>
        <xdr:spPr>
          <a:xfrm rot="21088017">
            <a:off x="5844008" y="13225288"/>
            <a:ext cx="1832817" cy="1609999"/>
          </a:xfrm>
          <a:prstGeom prst="ellipse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/>
          <a:lstStyle/>
          <a:p>
            <a:pPr algn="ctr"/>
            <a:endParaRPr lang="zh-TW" altLang="en-US" sz="4200" b="1" i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50"/>
  <sheetViews>
    <sheetView tabSelected="1" zoomScale="70" zoomScaleNormal="70" workbookViewId="0">
      <selection activeCell="R11" sqref="R11:U11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3" spans="2:21" ht="10.199999999999999" customHeight="1"/>
    <row r="4" spans="2:21" s="95" customFormat="1" ht="10.199999999999999" customHeight="1">
      <c r="B4" s="188"/>
      <c r="C4" s="188"/>
      <c r="D4" s="188"/>
      <c r="E4" s="188"/>
      <c r="N4" s="384"/>
      <c r="O4" s="384"/>
      <c r="P4" s="384"/>
      <c r="Q4" s="384"/>
      <c r="R4" s="384"/>
      <c r="S4" s="384"/>
      <c r="T4" s="384"/>
      <c r="U4" s="384"/>
    </row>
    <row r="5" spans="2:21" s="95" customFormat="1" ht="10.199999999999999" customHeight="1" thickBot="1">
      <c r="B5" s="188"/>
      <c r="C5" s="188"/>
      <c r="D5" s="188"/>
      <c r="E5" s="188"/>
      <c r="N5" s="385"/>
      <c r="O5" s="385"/>
      <c r="P5" s="385"/>
      <c r="Q5" s="385"/>
      <c r="R5" s="384"/>
      <c r="S5" s="384"/>
      <c r="T5" s="384"/>
      <c r="U5" s="384"/>
    </row>
    <row r="6" spans="2:21" s="87" customFormat="1" ht="12" customHeight="1">
      <c r="B6" s="280" t="s">
        <v>152</v>
      </c>
      <c r="C6" s="228"/>
      <c r="D6" s="228"/>
      <c r="E6" s="229"/>
      <c r="F6" s="228" t="s">
        <v>153</v>
      </c>
      <c r="G6" s="228"/>
      <c r="H6" s="228"/>
      <c r="I6" s="228"/>
      <c r="J6" s="281" t="s">
        <v>154</v>
      </c>
      <c r="K6" s="228"/>
      <c r="L6" s="228"/>
      <c r="M6" s="229"/>
      <c r="N6" s="228" t="s">
        <v>155</v>
      </c>
      <c r="O6" s="228"/>
      <c r="P6" s="228"/>
      <c r="Q6" s="229"/>
      <c r="R6" s="228" t="s">
        <v>156</v>
      </c>
      <c r="S6" s="228"/>
      <c r="T6" s="228"/>
      <c r="U6" s="286"/>
    </row>
    <row r="7" spans="2:21" s="208" customFormat="1" ht="21" customHeight="1">
      <c r="B7" s="223" t="s">
        <v>234</v>
      </c>
      <c r="C7" s="224"/>
      <c r="D7" s="224"/>
      <c r="E7" s="287"/>
      <c r="F7" s="225" t="s">
        <v>89</v>
      </c>
      <c r="G7" s="226"/>
      <c r="H7" s="226"/>
      <c r="I7" s="236"/>
      <c r="J7" s="225" t="s">
        <v>88</v>
      </c>
      <c r="K7" s="226"/>
      <c r="L7" s="226"/>
      <c r="M7" s="236"/>
      <c r="N7" s="277" t="s">
        <v>88</v>
      </c>
      <c r="O7" s="224"/>
      <c r="P7" s="224"/>
      <c r="Q7" s="224"/>
      <c r="R7" s="284" t="s">
        <v>88</v>
      </c>
      <c r="S7" s="284"/>
      <c r="T7" s="284"/>
      <c r="U7" s="285"/>
    </row>
    <row r="8" spans="2:21" s="209" customFormat="1" ht="21" customHeight="1">
      <c r="B8" s="288" t="s">
        <v>233</v>
      </c>
      <c r="C8" s="289"/>
      <c r="D8" s="289"/>
      <c r="E8" s="289"/>
      <c r="F8" s="290" t="s">
        <v>176</v>
      </c>
      <c r="G8" s="291"/>
      <c r="H8" s="291"/>
      <c r="I8" s="292"/>
      <c r="J8" s="293" t="s">
        <v>238</v>
      </c>
      <c r="K8" s="294"/>
      <c r="L8" s="294"/>
      <c r="M8" s="294"/>
      <c r="N8" s="295" t="s">
        <v>244</v>
      </c>
      <c r="O8" s="296"/>
      <c r="P8" s="296"/>
      <c r="Q8" s="296"/>
      <c r="R8" s="401" t="s">
        <v>245</v>
      </c>
      <c r="S8" s="355"/>
      <c r="T8" s="355"/>
      <c r="U8" s="402"/>
    </row>
    <row r="9" spans="2:21" s="209" customFormat="1" ht="21" customHeight="1">
      <c r="B9" s="403" t="s">
        <v>237</v>
      </c>
      <c r="C9" s="404"/>
      <c r="D9" s="404"/>
      <c r="E9" s="405"/>
      <c r="F9" s="297" t="s">
        <v>241</v>
      </c>
      <c r="G9" s="298"/>
      <c r="H9" s="298"/>
      <c r="I9" s="299"/>
      <c r="J9" s="300" t="s">
        <v>242</v>
      </c>
      <c r="K9" s="301"/>
      <c r="L9" s="301"/>
      <c r="M9" s="301"/>
      <c r="N9" s="302" t="s">
        <v>265</v>
      </c>
      <c r="O9" s="303"/>
      <c r="P9" s="303"/>
      <c r="Q9" s="303"/>
      <c r="R9" s="304" t="s">
        <v>271</v>
      </c>
      <c r="S9" s="305"/>
      <c r="T9" s="305"/>
      <c r="U9" s="306"/>
    </row>
    <row r="10" spans="2:21" s="209" customFormat="1" ht="21" customHeight="1">
      <c r="B10" s="410" t="s">
        <v>236</v>
      </c>
      <c r="C10" s="411"/>
      <c r="D10" s="411"/>
      <c r="E10" s="412"/>
      <c r="F10" s="319" t="s">
        <v>179</v>
      </c>
      <c r="G10" s="320"/>
      <c r="H10" s="320"/>
      <c r="I10" s="321"/>
      <c r="J10" s="243" t="s">
        <v>247</v>
      </c>
      <c r="K10" s="244"/>
      <c r="L10" s="244"/>
      <c r="M10" s="244"/>
      <c r="N10" s="322" t="s">
        <v>182</v>
      </c>
      <c r="O10" s="323"/>
      <c r="P10" s="323"/>
      <c r="Q10" s="323"/>
      <c r="R10" s="324" t="s">
        <v>272</v>
      </c>
      <c r="S10" s="325"/>
      <c r="T10" s="325"/>
      <c r="U10" s="326"/>
    </row>
    <row r="11" spans="2:21" s="208" customFormat="1" ht="21" customHeight="1">
      <c r="B11" s="257" t="s">
        <v>232</v>
      </c>
      <c r="C11" s="246"/>
      <c r="D11" s="246"/>
      <c r="E11" s="258"/>
      <c r="F11" s="246" t="s">
        <v>232</v>
      </c>
      <c r="G11" s="246"/>
      <c r="H11" s="246"/>
      <c r="I11" s="246"/>
      <c r="J11" s="246" t="s">
        <v>232</v>
      </c>
      <c r="K11" s="246"/>
      <c r="L11" s="246"/>
      <c r="M11" s="258"/>
      <c r="N11" s="258" t="s">
        <v>232</v>
      </c>
      <c r="O11" s="259"/>
      <c r="P11" s="259"/>
      <c r="Q11" s="259"/>
      <c r="R11" s="258" t="s">
        <v>232</v>
      </c>
      <c r="S11" s="259"/>
      <c r="T11" s="259"/>
      <c r="U11" s="329"/>
    </row>
    <row r="12" spans="2:21" s="208" customFormat="1" ht="21" customHeight="1">
      <c r="B12" s="328" t="s">
        <v>235</v>
      </c>
      <c r="C12" s="327"/>
      <c r="D12" s="327"/>
      <c r="E12" s="220"/>
      <c r="F12" s="327" t="s">
        <v>117</v>
      </c>
      <c r="G12" s="327"/>
      <c r="H12" s="327"/>
      <c r="I12" s="220"/>
      <c r="J12" s="327" t="s">
        <v>180</v>
      </c>
      <c r="K12" s="327"/>
      <c r="L12" s="327"/>
      <c r="M12" s="327"/>
      <c r="N12" s="220" t="s">
        <v>229</v>
      </c>
      <c r="O12" s="221"/>
      <c r="P12" s="221"/>
      <c r="Q12" s="221"/>
      <c r="R12" s="220" t="s">
        <v>116</v>
      </c>
      <c r="S12" s="221"/>
      <c r="T12" s="221"/>
      <c r="U12" s="260"/>
    </row>
    <row r="13" spans="2:21" s="95" customFormat="1" ht="12.9" customHeight="1">
      <c r="B13" s="132" t="s">
        <v>45</v>
      </c>
      <c r="C13" s="107">
        <f>第一週明細!W12</f>
        <v>857.7</v>
      </c>
      <c r="D13" s="108" t="s">
        <v>9</v>
      </c>
      <c r="E13" s="109">
        <f>第一週明細!W8</f>
        <v>28.5</v>
      </c>
      <c r="F13" s="98" t="s">
        <v>45</v>
      </c>
      <c r="G13" s="97">
        <f>第一週明細!W20</f>
        <v>865.1</v>
      </c>
      <c r="H13" s="98" t="s">
        <v>9</v>
      </c>
      <c r="I13" s="105">
        <f>第一週明細!W16</f>
        <v>29.5</v>
      </c>
      <c r="J13" s="98" t="s">
        <v>45</v>
      </c>
      <c r="K13" s="97">
        <f>第一週明細!W28</f>
        <v>875.3</v>
      </c>
      <c r="L13" s="98" t="s">
        <v>9</v>
      </c>
      <c r="M13" s="99">
        <f>第一週明細!W24</f>
        <v>28.5</v>
      </c>
      <c r="N13" s="98" t="s">
        <v>45</v>
      </c>
      <c r="O13" s="97">
        <f>第一週明細!W36</f>
        <v>908.9</v>
      </c>
      <c r="P13" s="98" t="s">
        <v>9</v>
      </c>
      <c r="Q13" s="105">
        <f>第一週明細!W32</f>
        <v>32.5</v>
      </c>
      <c r="R13" s="98" t="s">
        <v>45</v>
      </c>
      <c r="S13" s="97">
        <f>第一週明細!W44</f>
        <v>883.5</v>
      </c>
      <c r="T13" s="98" t="s">
        <v>9</v>
      </c>
      <c r="U13" s="100">
        <f>第一週明細!W40</f>
        <v>29.5</v>
      </c>
    </row>
    <row r="14" spans="2:21" s="95" customFormat="1" ht="12.9" customHeight="1" thickBot="1">
      <c r="B14" s="101" t="s">
        <v>7</v>
      </c>
      <c r="C14" s="102">
        <f>第一週明細!W6</f>
        <v>117</v>
      </c>
      <c r="D14" s="103" t="s">
        <v>11</v>
      </c>
      <c r="E14" s="102">
        <f>第一週明細!W10</f>
        <v>33.300000000000004</v>
      </c>
      <c r="F14" s="103" t="s">
        <v>7</v>
      </c>
      <c r="G14" s="102">
        <f>第一週明細!W14</f>
        <v>115.5</v>
      </c>
      <c r="H14" s="103" t="s">
        <v>11</v>
      </c>
      <c r="I14" s="106">
        <f>第一週明細!W18</f>
        <v>34.4</v>
      </c>
      <c r="J14" s="103" t="s">
        <v>7</v>
      </c>
      <c r="K14" s="102">
        <f>第一週明細!W22</f>
        <v>121</v>
      </c>
      <c r="L14" s="103" t="s">
        <v>11</v>
      </c>
      <c r="M14" s="102">
        <f>第一週明細!W26</f>
        <v>33.700000000000003</v>
      </c>
      <c r="N14" s="103" t="s">
        <v>7</v>
      </c>
      <c r="O14" s="102">
        <f>第一週明細!W30</f>
        <v>115.5</v>
      </c>
      <c r="P14" s="103" t="s">
        <v>11</v>
      </c>
      <c r="Q14" s="106">
        <f>第一週明細!W34</f>
        <v>38.6</v>
      </c>
      <c r="R14" s="103" t="s">
        <v>7</v>
      </c>
      <c r="S14" s="102">
        <f>第一週明細!W38</f>
        <v>119.5</v>
      </c>
      <c r="T14" s="103" t="s">
        <v>11</v>
      </c>
      <c r="U14" s="104">
        <f>第一週明細!W42</f>
        <v>35</v>
      </c>
    </row>
    <row r="15" spans="2:21" s="87" customFormat="1" ht="12" customHeight="1">
      <c r="B15" s="280" t="s">
        <v>157</v>
      </c>
      <c r="C15" s="228"/>
      <c r="D15" s="228"/>
      <c r="E15" s="229"/>
      <c r="F15" s="228" t="s">
        <v>158</v>
      </c>
      <c r="G15" s="228"/>
      <c r="H15" s="228"/>
      <c r="I15" s="228"/>
      <c r="J15" s="281" t="s">
        <v>159</v>
      </c>
      <c r="K15" s="228"/>
      <c r="L15" s="228"/>
      <c r="M15" s="228"/>
      <c r="N15" s="269" t="s">
        <v>160</v>
      </c>
      <c r="O15" s="270"/>
      <c r="P15" s="270"/>
      <c r="Q15" s="270"/>
      <c r="R15" s="269" t="s">
        <v>161</v>
      </c>
      <c r="S15" s="270"/>
      <c r="T15" s="270"/>
      <c r="U15" s="271"/>
    </row>
    <row r="16" spans="2:21" s="208" customFormat="1" ht="21" customHeight="1">
      <c r="B16" s="223" t="s">
        <v>88</v>
      </c>
      <c r="C16" s="224"/>
      <c r="D16" s="224"/>
      <c r="E16" s="224"/>
      <c r="F16" s="277" t="s">
        <v>175</v>
      </c>
      <c r="G16" s="224"/>
      <c r="H16" s="224"/>
      <c r="I16" s="287"/>
      <c r="J16" s="272" t="s">
        <v>268</v>
      </c>
      <c r="K16" s="273"/>
      <c r="L16" s="273"/>
      <c r="M16" s="316"/>
      <c r="N16" s="277" t="s">
        <v>88</v>
      </c>
      <c r="O16" s="224"/>
      <c r="P16" s="224"/>
      <c r="Q16" s="224"/>
      <c r="R16" s="284" t="s">
        <v>88</v>
      </c>
      <c r="S16" s="284"/>
      <c r="T16" s="284"/>
      <c r="U16" s="285"/>
    </row>
    <row r="17" spans="2:21" s="209" customFormat="1" ht="21" customHeight="1">
      <c r="B17" s="339" t="s">
        <v>183</v>
      </c>
      <c r="C17" s="340"/>
      <c r="D17" s="340"/>
      <c r="E17" s="340"/>
      <c r="F17" s="395" t="s">
        <v>266</v>
      </c>
      <c r="G17" s="396"/>
      <c r="H17" s="396"/>
      <c r="I17" s="397"/>
      <c r="J17" s="398" t="s">
        <v>213</v>
      </c>
      <c r="K17" s="399"/>
      <c r="L17" s="399"/>
      <c r="M17" s="400"/>
      <c r="N17" s="317" t="s">
        <v>238</v>
      </c>
      <c r="O17" s="318"/>
      <c r="P17" s="318"/>
      <c r="Q17" s="318"/>
      <c r="R17" s="310" t="s">
        <v>252</v>
      </c>
      <c r="S17" s="311"/>
      <c r="T17" s="311"/>
      <c r="U17" s="312"/>
    </row>
    <row r="18" spans="2:21" s="209" customFormat="1" ht="21" customHeight="1">
      <c r="B18" s="337" t="s">
        <v>207</v>
      </c>
      <c r="C18" s="338"/>
      <c r="D18" s="338"/>
      <c r="E18" s="338"/>
      <c r="F18" s="243" t="s">
        <v>250</v>
      </c>
      <c r="G18" s="244"/>
      <c r="H18" s="244"/>
      <c r="I18" s="245"/>
      <c r="J18" s="406" t="s">
        <v>184</v>
      </c>
      <c r="K18" s="378"/>
      <c r="L18" s="378"/>
      <c r="M18" s="407"/>
      <c r="N18" s="408" t="s">
        <v>139</v>
      </c>
      <c r="O18" s="409"/>
      <c r="P18" s="409"/>
      <c r="Q18" s="409"/>
      <c r="R18" s="313" t="s">
        <v>253</v>
      </c>
      <c r="S18" s="314"/>
      <c r="T18" s="314"/>
      <c r="U18" s="315"/>
    </row>
    <row r="19" spans="2:21" s="209" customFormat="1" ht="21" customHeight="1">
      <c r="B19" s="386" t="s">
        <v>221</v>
      </c>
      <c r="C19" s="387"/>
      <c r="D19" s="387"/>
      <c r="E19" s="387"/>
      <c r="F19" s="388" t="s">
        <v>251</v>
      </c>
      <c r="G19" s="389"/>
      <c r="H19" s="389"/>
      <c r="I19" s="390"/>
      <c r="J19" s="391" t="s">
        <v>185</v>
      </c>
      <c r="K19" s="392"/>
      <c r="L19" s="392"/>
      <c r="M19" s="392"/>
      <c r="N19" s="393" t="s">
        <v>198</v>
      </c>
      <c r="O19" s="394"/>
      <c r="P19" s="394"/>
      <c r="Q19" s="394"/>
      <c r="R19" s="344" t="s">
        <v>214</v>
      </c>
      <c r="S19" s="345"/>
      <c r="T19" s="345"/>
      <c r="U19" s="346"/>
    </row>
    <row r="20" spans="2:21" s="208" customFormat="1" ht="21" customHeight="1">
      <c r="B20" s="257" t="s">
        <v>232</v>
      </c>
      <c r="C20" s="246"/>
      <c r="D20" s="246"/>
      <c r="E20" s="258"/>
      <c r="F20" s="246" t="s">
        <v>232</v>
      </c>
      <c r="G20" s="246"/>
      <c r="H20" s="246"/>
      <c r="I20" s="246"/>
      <c r="J20" s="246" t="s">
        <v>232</v>
      </c>
      <c r="K20" s="246"/>
      <c r="L20" s="246"/>
      <c r="M20" s="258"/>
      <c r="N20" s="258" t="s">
        <v>232</v>
      </c>
      <c r="O20" s="259"/>
      <c r="P20" s="259"/>
      <c r="Q20" s="259"/>
      <c r="R20" s="258" t="s">
        <v>232</v>
      </c>
      <c r="S20" s="259"/>
      <c r="T20" s="259"/>
      <c r="U20" s="329"/>
    </row>
    <row r="21" spans="2:21" s="208" customFormat="1" ht="21" customHeight="1">
      <c r="B21" s="227" t="s">
        <v>131</v>
      </c>
      <c r="C21" s="221"/>
      <c r="D21" s="221"/>
      <c r="E21" s="221"/>
      <c r="F21" s="277" t="s">
        <v>138</v>
      </c>
      <c r="G21" s="224"/>
      <c r="H21" s="224"/>
      <c r="I21" s="287"/>
      <c r="J21" s="247" t="s">
        <v>137</v>
      </c>
      <c r="K21" s="327"/>
      <c r="L21" s="327"/>
      <c r="M21" s="327"/>
      <c r="N21" s="220" t="s">
        <v>228</v>
      </c>
      <c r="O21" s="221"/>
      <c r="P21" s="221"/>
      <c r="Q21" s="221"/>
      <c r="R21" s="220" t="s">
        <v>186</v>
      </c>
      <c r="S21" s="221"/>
      <c r="T21" s="221"/>
      <c r="U21" s="260"/>
    </row>
    <row r="22" spans="2:21" s="95" customFormat="1" ht="12.9" customHeight="1">
      <c r="B22" s="123" t="s">
        <v>45</v>
      </c>
      <c r="C22" s="97">
        <f>第二週明細!W11</f>
        <v>877.7</v>
      </c>
      <c r="D22" s="124" t="s">
        <v>46</v>
      </c>
      <c r="E22" s="105">
        <f>第二週明細!W7</f>
        <v>28.5</v>
      </c>
      <c r="F22" s="98" t="s">
        <v>71</v>
      </c>
      <c r="G22" s="97">
        <f>第二週明細!W19</f>
        <v>879.7</v>
      </c>
      <c r="H22" s="98" t="s">
        <v>9</v>
      </c>
      <c r="I22" s="99">
        <f>第二週明細!W15</f>
        <v>30.5</v>
      </c>
      <c r="J22" s="139" t="s">
        <v>71</v>
      </c>
      <c r="K22" s="97">
        <f>第二週明細!W27</f>
        <v>869.9</v>
      </c>
      <c r="L22" s="98" t="s">
        <v>9</v>
      </c>
      <c r="M22" s="99">
        <f>第二週明細!W23</f>
        <v>29.5</v>
      </c>
      <c r="N22" s="98" t="s">
        <v>71</v>
      </c>
      <c r="O22" s="97">
        <f>第二週明細!W35</f>
        <v>861.2</v>
      </c>
      <c r="P22" s="98" t="s">
        <v>9</v>
      </c>
      <c r="Q22" s="105">
        <f>第二週明細!W31</f>
        <v>28</v>
      </c>
      <c r="R22" s="98" t="s">
        <v>72</v>
      </c>
      <c r="S22" s="97">
        <f>第二週明細!W43</f>
        <v>855.4</v>
      </c>
      <c r="T22" s="98" t="s">
        <v>9</v>
      </c>
      <c r="U22" s="100">
        <f>第二週明細!W39</f>
        <v>29</v>
      </c>
    </row>
    <row r="23" spans="2:21" s="95" customFormat="1" ht="12.9" customHeight="1" thickBot="1">
      <c r="B23" s="169" t="s">
        <v>44</v>
      </c>
      <c r="C23" s="121">
        <f>第二週明細!W5</f>
        <v>121.5</v>
      </c>
      <c r="D23" s="120" t="s">
        <v>47</v>
      </c>
      <c r="E23" s="122">
        <f>第二週明細!W9</f>
        <v>33.800000000000004</v>
      </c>
      <c r="F23" s="103" t="s">
        <v>7</v>
      </c>
      <c r="G23" s="102">
        <f>第二週明細!W13</f>
        <v>115.5</v>
      </c>
      <c r="H23" s="103" t="s">
        <v>73</v>
      </c>
      <c r="I23" s="102">
        <f>第二週明細!W17</f>
        <v>35.800000000000004</v>
      </c>
      <c r="J23" s="157" t="s">
        <v>7</v>
      </c>
      <c r="K23" s="102">
        <f>第二週明細!W21</f>
        <v>116.5</v>
      </c>
      <c r="L23" s="103" t="s">
        <v>11</v>
      </c>
      <c r="M23" s="102">
        <f>第二週明細!W25</f>
        <v>34.599999999999994</v>
      </c>
      <c r="N23" s="125" t="s">
        <v>7</v>
      </c>
      <c r="O23" s="126">
        <f>第二週明細!W29</f>
        <v>119.5</v>
      </c>
      <c r="P23" s="125" t="s">
        <v>11</v>
      </c>
      <c r="Q23" s="127">
        <f>第二週明細!W33</f>
        <v>32.799999999999997</v>
      </c>
      <c r="R23" s="125" t="s">
        <v>7</v>
      </c>
      <c r="S23" s="126">
        <f>第二週明細!W37</f>
        <v>115</v>
      </c>
      <c r="T23" s="125" t="s">
        <v>11</v>
      </c>
      <c r="U23" s="128">
        <f>第二週明細!W41</f>
        <v>33.599999999999994</v>
      </c>
    </row>
    <row r="24" spans="2:21" s="87" customFormat="1" ht="12" customHeight="1">
      <c r="B24" s="280" t="s">
        <v>162</v>
      </c>
      <c r="C24" s="228"/>
      <c r="D24" s="228"/>
      <c r="E24" s="228"/>
      <c r="F24" s="274" t="s">
        <v>163</v>
      </c>
      <c r="G24" s="274"/>
      <c r="H24" s="274"/>
      <c r="I24" s="274"/>
      <c r="J24" s="274" t="s">
        <v>164</v>
      </c>
      <c r="K24" s="274"/>
      <c r="L24" s="274"/>
      <c r="M24" s="269"/>
      <c r="N24" s="229" t="s">
        <v>165</v>
      </c>
      <c r="O24" s="283"/>
      <c r="P24" s="283"/>
      <c r="Q24" s="281"/>
      <c r="R24" s="229" t="s">
        <v>166</v>
      </c>
      <c r="S24" s="283"/>
      <c r="T24" s="283"/>
      <c r="U24" s="347"/>
    </row>
    <row r="25" spans="2:21" s="208" customFormat="1" ht="21" customHeight="1">
      <c r="B25" s="223" t="s">
        <v>88</v>
      </c>
      <c r="C25" s="224"/>
      <c r="D25" s="224"/>
      <c r="E25" s="224"/>
      <c r="F25" s="225" t="s">
        <v>89</v>
      </c>
      <c r="G25" s="226"/>
      <c r="H25" s="226"/>
      <c r="I25" s="226"/>
      <c r="J25" s="277" t="s">
        <v>88</v>
      </c>
      <c r="K25" s="224"/>
      <c r="L25" s="224"/>
      <c r="M25" s="224"/>
      <c r="N25" s="277" t="s">
        <v>88</v>
      </c>
      <c r="O25" s="224"/>
      <c r="P25" s="224"/>
      <c r="Q25" s="224"/>
      <c r="R25" s="307" t="s">
        <v>174</v>
      </c>
      <c r="S25" s="308"/>
      <c r="T25" s="308"/>
      <c r="U25" s="309"/>
    </row>
    <row r="26" spans="2:21" s="209" customFormat="1" ht="21" customHeight="1">
      <c r="B26" s="339" t="s">
        <v>187</v>
      </c>
      <c r="C26" s="340"/>
      <c r="D26" s="340"/>
      <c r="E26" s="340"/>
      <c r="F26" s="265" t="s">
        <v>260</v>
      </c>
      <c r="G26" s="266"/>
      <c r="H26" s="266"/>
      <c r="I26" s="266"/>
      <c r="J26" s="267" t="s">
        <v>256</v>
      </c>
      <c r="K26" s="268"/>
      <c r="L26" s="268"/>
      <c r="M26" s="268"/>
      <c r="N26" s="330" t="s">
        <v>258</v>
      </c>
      <c r="O26" s="331"/>
      <c r="P26" s="331"/>
      <c r="Q26" s="332"/>
      <c r="R26" s="230"/>
      <c r="S26" s="231"/>
      <c r="T26" s="231"/>
      <c r="U26" s="232"/>
    </row>
    <row r="27" spans="2:21" s="209" customFormat="1" ht="21" customHeight="1">
      <c r="B27" s="333" t="s">
        <v>189</v>
      </c>
      <c r="C27" s="334"/>
      <c r="D27" s="334"/>
      <c r="E27" s="334"/>
      <c r="F27" s="335" t="s">
        <v>184</v>
      </c>
      <c r="G27" s="336"/>
      <c r="H27" s="336"/>
      <c r="I27" s="336"/>
      <c r="J27" s="275" t="s">
        <v>179</v>
      </c>
      <c r="K27" s="276"/>
      <c r="L27" s="276"/>
      <c r="M27" s="276"/>
      <c r="N27" s="341" t="s">
        <v>199</v>
      </c>
      <c r="O27" s="342"/>
      <c r="P27" s="342"/>
      <c r="Q27" s="343"/>
      <c r="R27" s="230"/>
      <c r="S27" s="231"/>
      <c r="T27" s="231"/>
      <c r="U27" s="232"/>
    </row>
    <row r="28" spans="2:21" s="209" customFormat="1" ht="21" customHeight="1">
      <c r="B28" s="248" t="s">
        <v>188</v>
      </c>
      <c r="C28" s="249"/>
      <c r="D28" s="249"/>
      <c r="E28" s="249"/>
      <c r="F28" s="250" t="s">
        <v>257</v>
      </c>
      <c r="G28" s="251"/>
      <c r="H28" s="251"/>
      <c r="I28" s="251"/>
      <c r="J28" s="252" t="s">
        <v>216</v>
      </c>
      <c r="K28" s="253"/>
      <c r="L28" s="253"/>
      <c r="M28" s="253"/>
      <c r="N28" s="254" t="s">
        <v>190</v>
      </c>
      <c r="O28" s="255"/>
      <c r="P28" s="255"/>
      <c r="Q28" s="256"/>
      <c r="R28" s="230"/>
      <c r="S28" s="231"/>
      <c r="T28" s="231"/>
      <c r="U28" s="232"/>
    </row>
    <row r="29" spans="2:21" s="208" customFormat="1" ht="21" customHeight="1">
      <c r="B29" s="257" t="s">
        <v>232</v>
      </c>
      <c r="C29" s="246"/>
      <c r="D29" s="246"/>
      <c r="E29" s="258"/>
      <c r="F29" s="246" t="s">
        <v>232</v>
      </c>
      <c r="G29" s="246"/>
      <c r="H29" s="246"/>
      <c r="I29" s="246"/>
      <c r="J29" s="246" t="s">
        <v>232</v>
      </c>
      <c r="K29" s="246"/>
      <c r="L29" s="246"/>
      <c r="M29" s="258"/>
      <c r="N29" s="258" t="s">
        <v>232</v>
      </c>
      <c r="O29" s="259"/>
      <c r="P29" s="259"/>
      <c r="Q29" s="259"/>
      <c r="R29" s="230"/>
      <c r="S29" s="231"/>
      <c r="T29" s="231"/>
      <c r="U29" s="232"/>
    </row>
    <row r="30" spans="2:21" s="208" customFormat="1" ht="21" customHeight="1">
      <c r="B30" s="227" t="s">
        <v>177</v>
      </c>
      <c r="C30" s="221"/>
      <c r="D30" s="221"/>
      <c r="E30" s="221"/>
      <c r="F30" s="220" t="s">
        <v>140</v>
      </c>
      <c r="G30" s="221"/>
      <c r="H30" s="221"/>
      <c r="I30" s="221"/>
      <c r="J30" s="220" t="s">
        <v>116</v>
      </c>
      <c r="K30" s="221"/>
      <c r="L30" s="221"/>
      <c r="M30" s="221"/>
      <c r="N30" s="220" t="s">
        <v>230</v>
      </c>
      <c r="O30" s="221"/>
      <c r="P30" s="221"/>
      <c r="Q30" s="247"/>
      <c r="R30" s="230"/>
      <c r="S30" s="231"/>
      <c r="T30" s="231"/>
      <c r="U30" s="232"/>
    </row>
    <row r="31" spans="2:21" s="95" customFormat="1" ht="12.9" customHeight="1">
      <c r="B31" s="123" t="s">
        <v>70</v>
      </c>
      <c r="C31" s="97">
        <f>'第三週明細 '!W12</f>
        <v>862.7</v>
      </c>
      <c r="D31" s="124" t="s">
        <v>74</v>
      </c>
      <c r="E31" s="105">
        <f>'第三週明細 '!W8</f>
        <v>29.5</v>
      </c>
      <c r="F31" s="98" t="s">
        <v>75</v>
      </c>
      <c r="G31" s="97">
        <f>'第三週明細 '!W20</f>
        <v>857.8</v>
      </c>
      <c r="H31" s="98" t="s">
        <v>9</v>
      </c>
      <c r="I31" s="105">
        <f>'第三週明細 '!W16</f>
        <v>29</v>
      </c>
      <c r="J31" s="98" t="s">
        <v>75</v>
      </c>
      <c r="K31" s="97">
        <f>'第三週明細 '!W28</f>
        <v>868.9</v>
      </c>
      <c r="L31" s="98" t="s">
        <v>9</v>
      </c>
      <c r="M31" s="105">
        <f>'第三週明細 '!W24</f>
        <v>28.5</v>
      </c>
      <c r="N31" s="108" t="s">
        <v>45</v>
      </c>
      <c r="O31" s="99">
        <f>'第三週明細 '!W36</f>
        <v>875.3</v>
      </c>
      <c r="P31" s="108" t="s">
        <v>9</v>
      </c>
      <c r="Q31" s="99">
        <f>'第三週明細 '!W32</f>
        <v>28.5</v>
      </c>
      <c r="R31" s="230"/>
      <c r="S31" s="231"/>
      <c r="T31" s="231"/>
      <c r="U31" s="232"/>
    </row>
    <row r="32" spans="2:21" s="95" customFormat="1" ht="12.9" customHeight="1" thickBot="1">
      <c r="B32" s="169" t="s">
        <v>76</v>
      </c>
      <c r="C32" s="121">
        <f>'第三週明細 '!W6</f>
        <v>115</v>
      </c>
      <c r="D32" s="120" t="s">
        <v>77</v>
      </c>
      <c r="E32" s="122">
        <f>'第三週明細 '!W10</f>
        <v>34.299999999999997</v>
      </c>
      <c r="F32" s="125" t="s">
        <v>7</v>
      </c>
      <c r="G32" s="126">
        <f>'第三週明細 '!W14</f>
        <v>115.5</v>
      </c>
      <c r="H32" s="125" t="s">
        <v>11</v>
      </c>
      <c r="I32" s="127">
        <f>'第三週明細 '!W18</f>
        <v>33.699999999999996</v>
      </c>
      <c r="J32" s="125" t="s">
        <v>7</v>
      </c>
      <c r="K32" s="126">
        <f>'第三週明細 '!W22</f>
        <v>119.5</v>
      </c>
      <c r="L32" s="125" t="s">
        <v>11</v>
      </c>
      <c r="M32" s="127">
        <f>'第三週明細 '!W26</f>
        <v>33.6</v>
      </c>
      <c r="N32" s="103" t="s">
        <v>7</v>
      </c>
      <c r="O32" s="102">
        <f>'第三週明細 '!W30</f>
        <v>121</v>
      </c>
      <c r="P32" s="103" t="s">
        <v>11</v>
      </c>
      <c r="Q32" s="102">
        <f>'第三週明細 '!W34</f>
        <v>33.700000000000003</v>
      </c>
      <c r="R32" s="233"/>
      <c r="S32" s="234"/>
      <c r="T32" s="234"/>
      <c r="U32" s="235"/>
    </row>
    <row r="33" spans="2:21" s="87" customFormat="1" ht="12" customHeight="1">
      <c r="B33" s="282" t="s">
        <v>167</v>
      </c>
      <c r="C33" s="283"/>
      <c r="D33" s="283"/>
      <c r="E33" s="281"/>
      <c r="F33" s="228" t="s">
        <v>168</v>
      </c>
      <c r="G33" s="228"/>
      <c r="H33" s="228"/>
      <c r="I33" s="228"/>
      <c r="J33" s="228" t="s">
        <v>169</v>
      </c>
      <c r="K33" s="228"/>
      <c r="L33" s="228"/>
      <c r="M33" s="229"/>
      <c r="N33" s="274" t="s">
        <v>170</v>
      </c>
      <c r="O33" s="274"/>
      <c r="P33" s="274"/>
      <c r="Q33" s="274"/>
      <c r="R33" s="269" t="s">
        <v>171</v>
      </c>
      <c r="S33" s="270"/>
      <c r="T33" s="270"/>
      <c r="U33" s="271"/>
    </row>
    <row r="34" spans="2:21" s="208" customFormat="1" ht="21" customHeight="1">
      <c r="B34" s="223" t="s">
        <v>88</v>
      </c>
      <c r="C34" s="224"/>
      <c r="D34" s="224"/>
      <c r="E34" s="224"/>
      <c r="F34" s="225" t="s">
        <v>175</v>
      </c>
      <c r="G34" s="226"/>
      <c r="H34" s="226"/>
      <c r="I34" s="226"/>
      <c r="J34" s="272" t="s">
        <v>142</v>
      </c>
      <c r="K34" s="273"/>
      <c r="L34" s="273"/>
      <c r="M34" s="273"/>
      <c r="N34" s="277" t="s">
        <v>88</v>
      </c>
      <c r="O34" s="224"/>
      <c r="P34" s="224"/>
      <c r="Q34" s="224"/>
      <c r="R34" s="284" t="s">
        <v>88</v>
      </c>
      <c r="S34" s="284"/>
      <c r="T34" s="284"/>
      <c r="U34" s="285"/>
    </row>
    <row r="35" spans="2:21" s="208" customFormat="1" ht="21" customHeight="1">
      <c r="B35" s="354" t="s">
        <v>200</v>
      </c>
      <c r="C35" s="355"/>
      <c r="D35" s="355"/>
      <c r="E35" s="355"/>
      <c r="F35" s="237" t="s">
        <v>261</v>
      </c>
      <c r="G35" s="238"/>
      <c r="H35" s="238"/>
      <c r="I35" s="238"/>
      <c r="J35" s="278" t="s">
        <v>269</v>
      </c>
      <c r="K35" s="279"/>
      <c r="L35" s="279"/>
      <c r="M35" s="279"/>
      <c r="N35" s="344" t="s">
        <v>220</v>
      </c>
      <c r="O35" s="382"/>
      <c r="P35" s="382"/>
      <c r="Q35" s="383"/>
      <c r="R35" s="365" t="s">
        <v>238</v>
      </c>
      <c r="S35" s="366"/>
      <c r="T35" s="366"/>
      <c r="U35" s="367"/>
    </row>
    <row r="36" spans="2:21" s="208" customFormat="1" ht="21" customHeight="1">
      <c r="B36" s="371" t="s">
        <v>141</v>
      </c>
      <c r="C36" s="372"/>
      <c r="D36" s="372"/>
      <c r="E36" s="372"/>
      <c r="F36" s="240" t="s">
        <v>192</v>
      </c>
      <c r="G36" s="241"/>
      <c r="H36" s="241"/>
      <c r="I36" s="241"/>
      <c r="J36" s="373" t="s">
        <v>194</v>
      </c>
      <c r="K36" s="374"/>
      <c r="L36" s="374"/>
      <c r="M36" s="374"/>
      <c r="N36" s="375" t="s">
        <v>195</v>
      </c>
      <c r="O36" s="376"/>
      <c r="P36" s="376"/>
      <c r="Q36" s="376"/>
      <c r="R36" s="368" t="s">
        <v>201</v>
      </c>
      <c r="S36" s="369"/>
      <c r="T36" s="369"/>
      <c r="U36" s="370"/>
    </row>
    <row r="37" spans="2:21" s="208" customFormat="1" ht="21" customHeight="1">
      <c r="B37" s="261" t="s">
        <v>191</v>
      </c>
      <c r="C37" s="262"/>
      <c r="D37" s="262"/>
      <c r="E37" s="262"/>
      <c r="F37" s="243" t="s">
        <v>179</v>
      </c>
      <c r="G37" s="244"/>
      <c r="H37" s="244"/>
      <c r="I37" s="244"/>
      <c r="J37" s="263" t="s">
        <v>251</v>
      </c>
      <c r="K37" s="264"/>
      <c r="L37" s="264"/>
      <c r="M37" s="264"/>
      <c r="N37" s="377" t="s">
        <v>196</v>
      </c>
      <c r="O37" s="378"/>
      <c r="P37" s="378"/>
      <c r="Q37" s="378"/>
      <c r="R37" s="379" t="s">
        <v>202</v>
      </c>
      <c r="S37" s="380"/>
      <c r="T37" s="380"/>
      <c r="U37" s="381"/>
    </row>
    <row r="38" spans="2:21" s="208" customFormat="1" ht="21" customHeight="1">
      <c r="B38" s="257" t="s">
        <v>232</v>
      </c>
      <c r="C38" s="246"/>
      <c r="D38" s="246"/>
      <c r="E38" s="258"/>
      <c r="F38" s="246" t="s">
        <v>232</v>
      </c>
      <c r="G38" s="246"/>
      <c r="H38" s="246"/>
      <c r="I38" s="246"/>
      <c r="J38" s="246" t="s">
        <v>232</v>
      </c>
      <c r="K38" s="246"/>
      <c r="L38" s="246"/>
      <c r="M38" s="258"/>
      <c r="N38" s="258" t="s">
        <v>232</v>
      </c>
      <c r="O38" s="259"/>
      <c r="P38" s="259"/>
      <c r="Q38" s="259"/>
      <c r="R38" s="258" t="s">
        <v>232</v>
      </c>
      <c r="S38" s="259"/>
      <c r="T38" s="259"/>
      <c r="U38" s="329"/>
    </row>
    <row r="39" spans="2:21" s="208" customFormat="1" ht="21" customHeight="1">
      <c r="B39" s="227" t="s">
        <v>143</v>
      </c>
      <c r="C39" s="221"/>
      <c r="D39" s="221"/>
      <c r="E39" s="221"/>
      <c r="F39" s="220" t="s">
        <v>193</v>
      </c>
      <c r="G39" s="221"/>
      <c r="H39" s="221"/>
      <c r="I39" s="221"/>
      <c r="J39" s="220" t="s">
        <v>138</v>
      </c>
      <c r="K39" s="221"/>
      <c r="L39" s="221"/>
      <c r="M39" s="221"/>
      <c r="N39" s="220" t="s">
        <v>231</v>
      </c>
      <c r="O39" s="221"/>
      <c r="P39" s="221"/>
      <c r="Q39" s="247"/>
      <c r="R39" s="220" t="s">
        <v>130</v>
      </c>
      <c r="S39" s="221"/>
      <c r="T39" s="221"/>
      <c r="U39" s="260"/>
    </row>
    <row r="40" spans="2:21" s="95" customFormat="1" ht="12.9" customHeight="1">
      <c r="B40" s="96" t="s">
        <v>45</v>
      </c>
      <c r="C40" s="97">
        <f>'第四週明細 '!W12</f>
        <v>865</v>
      </c>
      <c r="D40" s="98" t="s">
        <v>9</v>
      </c>
      <c r="E40" s="105">
        <f>'第四週明細 '!W8</f>
        <v>29</v>
      </c>
      <c r="F40" s="98" t="s">
        <v>45</v>
      </c>
      <c r="G40" s="97">
        <f>'第四週明細 '!W20</f>
        <v>862.7</v>
      </c>
      <c r="H40" s="98" t="s">
        <v>9</v>
      </c>
      <c r="I40" s="105">
        <f>'第四週明細 '!W16</f>
        <v>29.5</v>
      </c>
      <c r="J40" s="98" t="s">
        <v>45</v>
      </c>
      <c r="K40" s="97">
        <f>'第四週明細 '!W28</f>
        <v>877.3</v>
      </c>
      <c r="L40" s="98" t="s">
        <v>9</v>
      </c>
      <c r="M40" s="105">
        <f>'第四週明細 '!W24</f>
        <v>30.5</v>
      </c>
      <c r="N40" s="98" t="s">
        <v>45</v>
      </c>
      <c r="O40" s="97">
        <f>'第四週明細 '!W36</f>
        <v>855.3</v>
      </c>
      <c r="P40" s="98" t="s">
        <v>9</v>
      </c>
      <c r="Q40" s="99">
        <f>'第四週明細 '!W32</f>
        <v>28.5</v>
      </c>
      <c r="R40" s="98" t="s">
        <v>112</v>
      </c>
      <c r="S40" s="97">
        <f>'第四週明細 '!W44</f>
        <v>860.2</v>
      </c>
      <c r="T40" s="98" t="s">
        <v>9</v>
      </c>
      <c r="U40" s="100">
        <f>'第四週明細 '!W40</f>
        <v>29</v>
      </c>
    </row>
    <row r="41" spans="2:21" s="95" customFormat="1" ht="12.9" customHeight="1" thickBot="1">
      <c r="B41" s="101" t="s">
        <v>7</v>
      </c>
      <c r="C41" s="102">
        <f>'第四週明細 '!W6</f>
        <v>117</v>
      </c>
      <c r="D41" s="103" t="s">
        <v>11</v>
      </c>
      <c r="E41" s="106">
        <f>'第四週明細 '!W10</f>
        <v>34</v>
      </c>
      <c r="F41" s="103" t="s">
        <v>7</v>
      </c>
      <c r="G41" s="102">
        <f>'第四週明細 '!W14</f>
        <v>115</v>
      </c>
      <c r="H41" s="103" t="s">
        <v>11</v>
      </c>
      <c r="I41" s="106">
        <f>'第四週明細 '!W18</f>
        <v>34.299999999999997</v>
      </c>
      <c r="J41" s="103" t="s">
        <v>7</v>
      </c>
      <c r="K41" s="102">
        <f>'第四週明細 '!W22</f>
        <v>115</v>
      </c>
      <c r="L41" s="103" t="s">
        <v>11</v>
      </c>
      <c r="M41" s="106">
        <f>'第四週明細 '!W26</f>
        <v>35.700000000000003</v>
      </c>
      <c r="N41" s="103" t="s">
        <v>7</v>
      </c>
      <c r="O41" s="102">
        <f>'第四週明細 '!W30</f>
        <v>116.5</v>
      </c>
      <c r="P41" s="103" t="s">
        <v>11</v>
      </c>
      <c r="Q41" s="102">
        <f>'第四週明細 '!W34</f>
        <v>33.200000000000003</v>
      </c>
      <c r="R41" s="103" t="s">
        <v>7</v>
      </c>
      <c r="S41" s="102">
        <f>'第四週明細 '!W38</f>
        <v>116</v>
      </c>
      <c r="T41" s="103" t="s">
        <v>11</v>
      </c>
      <c r="U41" s="104">
        <f>'第四週明細 '!W42</f>
        <v>33.799999999999997</v>
      </c>
    </row>
    <row r="42" spans="2:21" ht="12" customHeight="1">
      <c r="B42" s="282" t="s">
        <v>172</v>
      </c>
      <c r="C42" s="283"/>
      <c r="D42" s="283"/>
      <c r="E42" s="281"/>
      <c r="F42" s="228" t="s">
        <v>173</v>
      </c>
      <c r="G42" s="228"/>
      <c r="H42" s="228"/>
      <c r="I42" s="228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5"/>
    </row>
    <row r="43" spans="2:21" s="208" customFormat="1" ht="21" customHeight="1">
      <c r="B43" s="357" t="s">
        <v>88</v>
      </c>
      <c r="C43" s="226"/>
      <c r="D43" s="226"/>
      <c r="E43" s="236"/>
      <c r="F43" s="225" t="s">
        <v>89</v>
      </c>
      <c r="G43" s="226"/>
      <c r="H43" s="226"/>
      <c r="I43" s="236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1"/>
    </row>
    <row r="44" spans="2:21" s="208" customFormat="1" ht="21" customHeight="1">
      <c r="B44" s="358" t="s">
        <v>262</v>
      </c>
      <c r="C44" s="359"/>
      <c r="D44" s="359"/>
      <c r="E44" s="360"/>
      <c r="F44" s="237" t="s">
        <v>238</v>
      </c>
      <c r="G44" s="238"/>
      <c r="H44" s="238"/>
      <c r="I44" s="239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1"/>
    </row>
    <row r="45" spans="2:21" s="208" customFormat="1" ht="21" customHeight="1">
      <c r="B45" s="361" t="s">
        <v>197</v>
      </c>
      <c r="C45" s="264"/>
      <c r="D45" s="264"/>
      <c r="E45" s="362"/>
      <c r="F45" s="240" t="s">
        <v>178</v>
      </c>
      <c r="G45" s="241"/>
      <c r="H45" s="241"/>
      <c r="I45" s="242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1"/>
    </row>
    <row r="46" spans="2:21" s="208" customFormat="1" ht="21" customHeight="1">
      <c r="B46" s="363" t="s">
        <v>264</v>
      </c>
      <c r="C46" s="262"/>
      <c r="D46" s="262"/>
      <c r="E46" s="364"/>
      <c r="F46" s="243" t="s">
        <v>263</v>
      </c>
      <c r="G46" s="244"/>
      <c r="H46" s="244"/>
      <c r="I46" s="245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1"/>
    </row>
    <row r="47" spans="2:21" s="208" customFormat="1" ht="21" customHeight="1">
      <c r="B47" s="257" t="s">
        <v>232</v>
      </c>
      <c r="C47" s="246"/>
      <c r="D47" s="246"/>
      <c r="E47" s="258"/>
      <c r="F47" s="246" t="s">
        <v>232</v>
      </c>
      <c r="G47" s="246"/>
      <c r="H47" s="246"/>
      <c r="I47" s="246"/>
      <c r="J47" s="212"/>
      <c r="K47" s="210"/>
      <c r="L47" s="210"/>
      <c r="M47" s="210"/>
      <c r="N47" s="210"/>
      <c r="O47" s="210"/>
      <c r="P47" s="210"/>
      <c r="Q47" s="352" t="s">
        <v>132</v>
      </c>
      <c r="R47" s="352"/>
      <c r="S47" s="352"/>
      <c r="T47" s="352"/>
      <c r="U47" s="353"/>
    </row>
    <row r="48" spans="2:21" s="208" customFormat="1" ht="21" customHeight="1">
      <c r="B48" s="356" t="s">
        <v>177</v>
      </c>
      <c r="C48" s="221"/>
      <c r="D48" s="221"/>
      <c r="E48" s="222"/>
      <c r="F48" s="220" t="s">
        <v>181</v>
      </c>
      <c r="G48" s="221"/>
      <c r="H48" s="221"/>
      <c r="I48" s="222"/>
      <c r="J48" s="213"/>
      <c r="K48" s="213"/>
      <c r="L48" s="213"/>
      <c r="M48" s="213"/>
      <c r="N48" s="348" t="s">
        <v>115</v>
      </c>
      <c r="O48" s="348"/>
      <c r="P48" s="348"/>
      <c r="Q48" s="348"/>
      <c r="R48" s="348"/>
      <c r="S48" s="348"/>
      <c r="T48" s="348"/>
      <c r="U48" s="349"/>
    </row>
    <row r="49" spans="2:21" ht="12.9" customHeight="1">
      <c r="B49" s="96" t="s">
        <v>45</v>
      </c>
      <c r="C49" s="97">
        <f>'第五週明細 '!W12</f>
        <v>875.9</v>
      </c>
      <c r="D49" s="98" t="s">
        <v>9</v>
      </c>
      <c r="E49" s="99">
        <f>'第五週明細 '!W8</f>
        <v>29.5</v>
      </c>
      <c r="F49" s="98" t="s">
        <v>45</v>
      </c>
      <c r="G49" s="97">
        <f>'第五週明細 '!W20</f>
        <v>857.8</v>
      </c>
      <c r="H49" s="98" t="s">
        <v>9</v>
      </c>
      <c r="I49" s="99">
        <f>'第五週明細 '!W16</f>
        <v>29</v>
      </c>
      <c r="J49" s="206"/>
      <c r="K49" s="206"/>
      <c r="L49" s="206"/>
      <c r="M49" s="206"/>
      <c r="N49" s="348"/>
      <c r="O49" s="348"/>
      <c r="P49" s="348"/>
      <c r="Q49" s="348"/>
      <c r="R49" s="348"/>
      <c r="S49" s="348"/>
      <c r="T49" s="348"/>
      <c r="U49" s="349"/>
    </row>
    <row r="50" spans="2:21" ht="12.9" customHeight="1" thickBot="1">
      <c r="B50" s="101" t="s">
        <v>7</v>
      </c>
      <c r="C50" s="102">
        <f>'第五週明細 '!W6</f>
        <v>118</v>
      </c>
      <c r="D50" s="103" t="s">
        <v>11</v>
      </c>
      <c r="E50" s="102">
        <f>'第五週明細 '!W10</f>
        <v>34.6</v>
      </c>
      <c r="F50" s="103" t="s">
        <v>7</v>
      </c>
      <c r="G50" s="102">
        <f>'第五週明細 '!W14</f>
        <v>115.5</v>
      </c>
      <c r="H50" s="103" t="s">
        <v>11</v>
      </c>
      <c r="I50" s="102">
        <f>'第五週明細 '!W18</f>
        <v>33.699999999999996</v>
      </c>
      <c r="J50" s="207"/>
      <c r="K50" s="207"/>
      <c r="L50" s="207"/>
      <c r="M50" s="207"/>
      <c r="N50" s="350"/>
      <c r="O50" s="350"/>
      <c r="P50" s="350"/>
      <c r="Q50" s="350"/>
      <c r="R50" s="350"/>
      <c r="S50" s="350"/>
      <c r="T50" s="350"/>
      <c r="U50" s="351"/>
    </row>
  </sheetData>
  <mergeCells count="156">
    <mergeCell ref="R4:U4"/>
    <mergeCell ref="R5:U5"/>
    <mergeCell ref="N4:Q4"/>
    <mergeCell ref="N5:Q5"/>
    <mergeCell ref="N7:Q7"/>
    <mergeCell ref="B20:E20"/>
    <mergeCell ref="F20:I20"/>
    <mergeCell ref="J20:M20"/>
    <mergeCell ref="N20:Q20"/>
    <mergeCell ref="R20:U20"/>
    <mergeCell ref="B19:E19"/>
    <mergeCell ref="F19:I19"/>
    <mergeCell ref="J19:M19"/>
    <mergeCell ref="N19:Q19"/>
    <mergeCell ref="R7:U7"/>
    <mergeCell ref="B17:E17"/>
    <mergeCell ref="F17:I17"/>
    <mergeCell ref="J17:M17"/>
    <mergeCell ref="R8:U8"/>
    <mergeCell ref="B9:E9"/>
    <mergeCell ref="R12:U12"/>
    <mergeCell ref="J18:M18"/>
    <mergeCell ref="N18:Q18"/>
    <mergeCell ref="B10:E10"/>
    <mergeCell ref="N48:U50"/>
    <mergeCell ref="Q47:U47"/>
    <mergeCell ref="B35:E35"/>
    <mergeCell ref="B47:E47"/>
    <mergeCell ref="B48:E48"/>
    <mergeCell ref="B42:E42"/>
    <mergeCell ref="B43:E43"/>
    <mergeCell ref="B44:E44"/>
    <mergeCell ref="B45:E45"/>
    <mergeCell ref="B46:E46"/>
    <mergeCell ref="J38:M38"/>
    <mergeCell ref="N38:Q38"/>
    <mergeCell ref="R38:U38"/>
    <mergeCell ref="R35:U35"/>
    <mergeCell ref="R36:U36"/>
    <mergeCell ref="B36:E36"/>
    <mergeCell ref="F36:I36"/>
    <mergeCell ref="J36:M36"/>
    <mergeCell ref="N36:Q36"/>
    <mergeCell ref="F39:I39"/>
    <mergeCell ref="N37:Q37"/>
    <mergeCell ref="R37:U37"/>
    <mergeCell ref="N35:Q35"/>
    <mergeCell ref="N39:Q39"/>
    <mergeCell ref="B12:E12"/>
    <mergeCell ref="F12:I12"/>
    <mergeCell ref="R11:U11"/>
    <mergeCell ref="N25:Q25"/>
    <mergeCell ref="N26:Q26"/>
    <mergeCell ref="B27:E27"/>
    <mergeCell ref="F27:I27"/>
    <mergeCell ref="J25:M25"/>
    <mergeCell ref="B24:E24"/>
    <mergeCell ref="R15:U15"/>
    <mergeCell ref="B16:E16"/>
    <mergeCell ref="B18:E18"/>
    <mergeCell ref="F18:I18"/>
    <mergeCell ref="B21:E21"/>
    <mergeCell ref="F21:I21"/>
    <mergeCell ref="J21:M21"/>
    <mergeCell ref="N21:Q21"/>
    <mergeCell ref="B26:E26"/>
    <mergeCell ref="B25:E25"/>
    <mergeCell ref="F25:I25"/>
    <mergeCell ref="N27:Q27"/>
    <mergeCell ref="R19:U19"/>
    <mergeCell ref="R21:U21"/>
    <mergeCell ref="R24:U24"/>
    <mergeCell ref="R16:U16"/>
    <mergeCell ref="N17:Q17"/>
    <mergeCell ref="F24:I24"/>
    <mergeCell ref="J24:M24"/>
    <mergeCell ref="N24:Q24"/>
    <mergeCell ref="F10:I10"/>
    <mergeCell ref="J10:M10"/>
    <mergeCell ref="N10:Q10"/>
    <mergeCell ref="R10:U10"/>
    <mergeCell ref="J12:M12"/>
    <mergeCell ref="N12:Q12"/>
    <mergeCell ref="N11:Q11"/>
    <mergeCell ref="B33:E33"/>
    <mergeCell ref="R34:U34"/>
    <mergeCell ref="B6:E6"/>
    <mergeCell ref="F6:I6"/>
    <mergeCell ref="J6:M6"/>
    <mergeCell ref="N6:Q6"/>
    <mergeCell ref="R6:U6"/>
    <mergeCell ref="B7:E7"/>
    <mergeCell ref="F7:I7"/>
    <mergeCell ref="J7:M7"/>
    <mergeCell ref="B8:E8"/>
    <mergeCell ref="F8:I8"/>
    <mergeCell ref="J8:M8"/>
    <mergeCell ref="N8:Q8"/>
    <mergeCell ref="F9:I9"/>
    <mergeCell ref="J9:M9"/>
    <mergeCell ref="N9:Q9"/>
    <mergeCell ref="R9:U9"/>
    <mergeCell ref="R25:U25"/>
    <mergeCell ref="R17:U17"/>
    <mergeCell ref="R18:U18"/>
    <mergeCell ref="F16:I16"/>
    <mergeCell ref="J16:M16"/>
    <mergeCell ref="N16:Q16"/>
    <mergeCell ref="J29:M29"/>
    <mergeCell ref="N29:Q29"/>
    <mergeCell ref="R39:U39"/>
    <mergeCell ref="B38:E38"/>
    <mergeCell ref="F38:I38"/>
    <mergeCell ref="B11:E11"/>
    <mergeCell ref="F11:I11"/>
    <mergeCell ref="B37:E37"/>
    <mergeCell ref="F37:I37"/>
    <mergeCell ref="J37:M37"/>
    <mergeCell ref="F26:I26"/>
    <mergeCell ref="J26:M26"/>
    <mergeCell ref="J11:M11"/>
    <mergeCell ref="R33:U33"/>
    <mergeCell ref="F35:I35"/>
    <mergeCell ref="J34:M34"/>
    <mergeCell ref="N33:Q33"/>
    <mergeCell ref="J27:M27"/>
    <mergeCell ref="N34:Q34"/>
    <mergeCell ref="J35:M35"/>
    <mergeCell ref="B15:E15"/>
    <mergeCell ref="F15:I15"/>
    <mergeCell ref="J15:M15"/>
    <mergeCell ref="N15:Q15"/>
    <mergeCell ref="F48:I48"/>
    <mergeCell ref="J39:M39"/>
    <mergeCell ref="B34:E34"/>
    <mergeCell ref="F34:I34"/>
    <mergeCell ref="B39:E39"/>
    <mergeCell ref="F33:I33"/>
    <mergeCell ref="J33:M33"/>
    <mergeCell ref="R26:U32"/>
    <mergeCell ref="F42:I42"/>
    <mergeCell ref="F43:I43"/>
    <mergeCell ref="F44:I44"/>
    <mergeCell ref="F45:I45"/>
    <mergeCell ref="F46:I46"/>
    <mergeCell ref="F47:I47"/>
    <mergeCell ref="B30:E30"/>
    <mergeCell ref="F30:I30"/>
    <mergeCell ref="J30:M30"/>
    <mergeCell ref="N30:Q30"/>
    <mergeCell ref="B28:E28"/>
    <mergeCell ref="F28:I28"/>
    <mergeCell ref="J28:M28"/>
    <mergeCell ref="N28:Q28"/>
    <mergeCell ref="B29:E29"/>
    <mergeCell ref="F29:I29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36" zoomScale="75" zoomScaleNormal="75" workbookViewId="0">
      <selection activeCell="M39" sqref="M3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6" t="s">
        <v>223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"/>
      <c r="AB1" s="6"/>
    </row>
    <row r="2" spans="2:33" s="5" customFormat="1" ht="13.5" customHeight="1">
      <c r="B2" s="427"/>
      <c r="C2" s="428"/>
      <c r="D2" s="428"/>
      <c r="E2" s="428"/>
      <c r="F2" s="428"/>
      <c r="G2" s="42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429" t="s">
        <v>85</v>
      </c>
      <c r="H3" s="429"/>
      <c r="I3" s="429"/>
      <c r="J3" s="429"/>
      <c r="K3" s="429"/>
      <c r="L3" s="42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6</v>
      </c>
      <c r="C5" s="414"/>
      <c r="D5" s="32" t="str">
        <f>'115.6月菜單'!B7</f>
        <v>香Q米飯/慶生蛋糕</v>
      </c>
      <c r="E5" s="32" t="s">
        <v>15</v>
      </c>
      <c r="F5" s="1" t="s">
        <v>16</v>
      </c>
      <c r="G5" s="32" t="str">
        <f>'115.6月菜單'!B8</f>
        <v>香烤雞腿</v>
      </c>
      <c r="H5" s="32" t="s">
        <v>63</v>
      </c>
      <c r="I5" s="1" t="s">
        <v>16</v>
      </c>
      <c r="J5" s="32" t="str">
        <f>'115.6月菜單'!B9</f>
        <v>胡蘿蔔炒蛋</v>
      </c>
      <c r="K5" s="32" t="s">
        <v>205</v>
      </c>
      <c r="L5" s="1" t="s">
        <v>16</v>
      </c>
      <c r="M5" s="32" t="str">
        <f>'115.6月菜單'!B10</f>
        <v>塔香杏鮑菇</v>
      </c>
      <c r="N5" s="32" t="s">
        <v>58</v>
      </c>
      <c r="O5" s="1" t="s">
        <v>16</v>
      </c>
      <c r="P5" s="32" t="str">
        <f>'115.6月菜單'!B11</f>
        <v>季節蔬菜</v>
      </c>
      <c r="Q5" s="32" t="s">
        <v>18</v>
      </c>
      <c r="R5" s="1" t="s">
        <v>16</v>
      </c>
      <c r="S5" s="32" t="str">
        <f>'115.6月菜單'!B12</f>
        <v>筍絲湯/綠豆湯</v>
      </c>
      <c r="T5" s="32" t="s">
        <v>17</v>
      </c>
      <c r="U5" s="1" t="s">
        <v>16</v>
      </c>
      <c r="V5" s="415"/>
      <c r="W5" s="33" t="s">
        <v>44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14"/>
      <c r="D6" s="2" t="s">
        <v>57</v>
      </c>
      <c r="E6" s="2"/>
      <c r="F6" s="2">
        <v>120</v>
      </c>
      <c r="G6" s="420" t="s">
        <v>239</v>
      </c>
      <c r="H6" s="421"/>
      <c r="I6" s="2">
        <v>70</v>
      </c>
      <c r="J6" s="2" t="s">
        <v>100</v>
      </c>
      <c r="K6" s="88"/>
      <c r="L6" s="2">
        <v>30</v>
      </c>
      <c r="M6" s="2" t="s">
        <v>95</v>
      </c>
      <c r="N6" s="2"/>
      <c r="O6" s="2">
        <v>70</v>
      </c>
      <c r="P6" s="2" t="s">
        <v>60</v>
      </c>
      <c r="Q6" s="2"/>
      <c r="R6" s="2">
        <v>120</v>
      </c>
      <c r="S6" s="111" t="s">
        <v>102</v>
      </c>
      <c r="T6" s="111"/>
      <c r="U6" s="111">
        <v>25</v>
      </c>
      <c r="V6" s="416"/>
      <c r="W6" s="91">
        <f>Y5*15+Y6*0+Y7*5+Y8*0+Y9*15+Y10*12+15</f>
        <v>117</v>
      </c>
      <c r="X6" s="38" t="s">
        <v>25</v>
      </c>
      <c r="Y6" s="39">
        <v>2.7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</v>
      </c>
      <c r="C7" s="414"/>
      <c r="D7" s="2" t="s">
        <v>240</v>
      </c>
      <c r="E7" s="2"/>
      <c r="F7" s="2"/>
      <c r="G7" s="2"/>
      <c r="H7" s="2"/>
      <c r="I7" s="2"/>
      <c r="J7" s="2" t="s">
        <v>64</v>
      </c>
      <c r="K7" s="88"/>
      <c r="L7" s="2">
        <v>40</v>
      </c>
      <c r="M7" s="2"/>
      <c r="N7" s="2"/>
      <c r="O7" s="2"/>
      <c r="P7" s="2"/>
      <c r="Q7" s="2"/>
      <c r="R7" s="2"/>
      <c r="S7" s="111"/>
      <c r="T7" s="111"/>
      <c r="U7" s="111"/>
      <c r="V7" s="416"/>
      <c r="W7" s="40" t="s">
        <v>46</v>
      </c>
      <c r="X7" s="41" t="s">
        <v>27</v>
      </c>
      <c r="Y7" s="39">
        <v>2.4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53</v>
      </c>
      <c r="C8" s="414"/>
      <c r="D8" s="2"/>
      <c r="E8" s="2"/>
      <c r="F8" s="2"/>
      <c r="G8" s="2"/>
      <c r="H8" s="45"/>
      <c r="I8" s="2"/>
      <c r="J8" s="2"/>
      <c r="K8" s="88"/>
      <c r="L8" s="2"/>
      <c r="M8" s="2"/>
      <c r="N8" s="2"/>
      <c r="O8" s="2"/>
      <c r="P8" s="2"/>
      <c r="Q8" s="45"/>
      <c r="R8" s="2"/>
      <c r="S8" s="2"/>
      <c r="T8" s="86"/>
      <c r="U8" s="2"/>
      <c r="V8" s="416"/>
      <c r="W8" s="89">
        <f>Y5*0+Y6*5+Y7*0+Y8*5+Y9*0+Y10*8</f>
        <v>28.5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13" t="s">
        <v>37</v>
      </c>
      <c r="C9" s="414"/>
      <c r="D9" s="2"/>
      <c r="E9" s="2"/>
      <c r="F9" s="2"/>
      <c r="G9" s="2"/>
      <c r="H9" s="45"/>
      <c r="I9" s="2"/>
      <c r="J9" s="2"/>
      <c r="K9" s="88"/>
      <c r="L9" s="2"/>
      <c r="M9" s="430"/>
      <c r="N9" s="431"/>
      <c r="O9" s="2"/>
      <c r="P9" s="2"/>
      <c r="Q9" s="45"/>
      <c r="R9" s="2"/>
      <c r="S9" s="2"/>
      <c r="T9" s="86"/>
      <c r="U9" s="2"/>
      <c r="V9" s="416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413"/>
      <c r="C10" s="414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416"/>
      <c r="W10" s="89">
        <f>Y5*2+Y6*7+Y7*1+Y8*0+Y9*0+Y10*8</f>
        <v>33.300000000000004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6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17"/>
      <c r="W12" s="90">
        <f>W6*4+W10*4+W8*9</f>
        <v>857.7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>
      <c r="B13" s="31">
        <v>6</v>
      </c>
      <c r="C13" s="414"/>
      <c r="D13" s="32" t="str">
        <f>'115.6月菜單'!F7</f>
        <v>糙米飯</v>
      </c>
      <c r="E13" s="32" t="s">
        <v>15</v>
      </c>
      <c r="F13" s="32"/>
      <c r="G13" s="32" t="str">
        <f>'115.6月菜單'!F8</f>
        <v>紅燒排骨肉</v>
      </c>
      <c r="H13" s="32" t="s">
        <v>17</v>
      </c>
      <c r="I13" s="32"/>
      <c r="J13" s="32" t="str">
        <f>'115.6月菜單'!F9</f>
        <v>香炒豆干片</v>
      </c>
      <c r="K13" s="32" t="s">
        <v>17</v>
      </c>
      <c r="L13" s="32"/>
      <c r="M13" s="32" t="str">
        <f>'115.6月菜單'!F10</f>
        <v>酢醬高麗菜</v>
      </c>
      <c r="N13" s="32" t="s">
        <v>17</v>
      </c>
      <c r="O13" s="32"/>
      <c r="P13" s="32" t="str">
        <f>'115.6月菜單'!F11</f>
        <v>季節蔬菜</v>
      </c>
      <c r="Q13" s="32" t="s">
        <v>18</v>
      </c>
      <c r="R13" s="32"/>
      <c r="S13" s="32" t="str">
        <f>'115.6月菜單'!F12</f>
        <v>味噌豆腐湯(豆)</v>
      </c>
      <c r="T13" s="32" t="s">
        <v>17</v>
      </c>
      <c r="U13" s="32"/>
      <c r="V13" s="415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14"/>
      <c r="D14" s="2" t="s">
        <v>59</v>
      </c>
      <c r="E14" s="2"/>
      <c r="F14" s="2">
        <v>80</v>
      </c>
      <c r="G14" s="418" t="s">
        <v>103</v>
      </c>
      <c r="H14" s="419"/>
      <c r="I14" s="2">
        <v>40</v>
      </c>
      <c r="J14" s="418" t="s">
        <v>127</v>
      </c>
      <c r="K14" s="419"/>
      <c r="L14" s="2">
        <v>45</v>
      </c>
      <c r="M14" s="2" t="s">
        <v>114</v>
      </c>
      <c r="N14" s="2"/>
      <c r="O14" s="2">
        <v>55</v>
      </c>
      <c r="P14" s="2" t="s">
        <v>60</v>
      </c>
      <c r="Q14" s="2"/>
      <c r="R14" s="2">
        <v>120</v>
      </c>
      <c r="S14" s="2" t="s">
        <v>82</v>
      </c>
      <c r="T14" s="2"/>
      <c r="U14" s="2">
        <v>1</v>
      </c>
      <c r="V14" s="416"/>
      <c r="W14" s="91">
        <f>Y13*15+Y14*0+Y15*5+Y16*0+Y17*15+Y18*12+15</f>
        <v>115.5</v>
      </c>
      <c r="X14" s="38" t="s">
        <v>25</v>
      </c>
      <c r="Y14" s="39">
        <v>2.9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>
      <c r="B15" s="37">
        <v>2</v>
      </c>
      <c r="C15" s="414"/>
      <c r="D15" s="2" t="s">
        <v>111</v>
      </c>
      <c r="E15" s="2"/>
      <c r="F15" s="2">
        <v>40</v>
      </c>
      <c r="G15" s="2" t="s">
        <v>134</v>
      </c>
      <c r="H15" s="88"/>
      <c r="I15" s="2">
        <v>35</v>
      </c>
      <c r="J15" s="2"/>
      <c r="K15" s="88"/>
      <c r="L15" s="2"/>
      <c r="M15" s="2" t="s">
        <v>100</v>
      </c>
      <c r="N15" s="2"/>
      <c r="O15" s="2">
        <v>1</v>
      </c>
      <c r="P15" s="2"/>
      <c r="Q15" s="2"/>
      <c r="R15" s="2"/>
      <c r="S15" s="163" t="s">
        <v>94</v>
      </c>
      <c r="T15" s="164" t="s">
        <v>92</v>
      </c>
      <c r="U15" s="2">
        <v>30</v>
      </c>
      <c r="V15" s="416"/>
      <c r="W15" s="40" t="s">
        <v>46</v>
      </c>
      <c r="X15" s="41" t="s">
        <v>27</v>
      </c>
      <c r="Y15" s="39">
        <v>2.1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414"/>
      <c r="D16" s="2"/>
      <c r="E16" s="2"/>
      <c r="F16" s="2"/>
      <c r="G16" s="111" t="s">
        <v>204</v>
      </c>
      <c r="H16" s="111"/>
      <c r="I16" s="111">
        <v>10</v>
      </c>
      <c r="J16" s="111"/>
      <c r="K16" s="111"/>
      <c r="L16" s="111"/>
      <c r="M16" s="2" t="s">
        <v>84</v>
      </c>
      <c r="N16" s="2"/>
      <c r="O16" s="2">
        <v>5</v>
      </c>
      <c r="P16" s="2"/>
      <c r="Q16" s="45"/>
      <c r="R16" s="2"/>
      <c r="S16" s="2" t="s">
        <v>97</v>
      </c>
      <c r="T16" s="2"/>
      <c r="U16" s="2">
        <v>1</v>
      </c>
      <c r="V16" s="416"/>
      <c r="W16" s="89">
        <f>Y13*0+Y14*5+Y15*0+Y16*5+Y17*0+Y18*8</f>
        <v>29.5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413" t="s">
        <v>38</v>
      </c>
      <c r="C17" s="414"/>
      <c r="D17" s="45"/>
      <c r="E17" s="45"/>
      <c r="F17" s="2"/>
      <c r="G17" s="2"/>
      <c r="H17" s="2"/>
      <c r="I17" s="2"/>
      <c r="J17" s="2"/>
      <c r="K17" s="2"/>
      <c r="L17" s="2"/>
      <c r="M17" s="2" t="s">
        <v>109</v>
      </c>
      <c r="N17" s="2"/>
      <c r="O17" s="2">
        <v>1</v>
      </c>
      <c r="P17" s="2"/>
      <c r="Q17" s="45"/>
      <c r="R17" s="2"/>
      <c r="S17" s="2"/>
      <c r="T17" s="45"/>
      <c r="U17" s="2"/>
      <c r="V17" s="416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3"/>
      <c r="C18" s="414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416"/>
      <c r="W18" s="89">
        <f>Y13*2+Y14*7+Y15*1+Y16*0+Y17*0+Y18*8</f>
        <v>34.4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16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17"/>
      <c r="W20" s="90">
        <f>W14*4+W18*4+W16*9</f>
        <v>865.1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>
      <c r="B21" s="31">
        <v>6</v>
      </c>
      <c r="C21" s="414"/>
      <c r="D21" s="32" t="str">
        <f>'115.6月菜單'!J7</f>
        <v>香Q米飯</v>
      </c>
      <c r="E21" s="32" t="s">
        <v>15</v>
      </c>
      <c r="F21" s="32"/>
      <c r="G21" s="32" t="str">
        <f>'115.6月菜單'!J8</f>
        <v>香烤雞排</v>
      </c>
      <c r="H21" s="32" t="s">
        <v>63</v>
      </c>
      <c r="I21" s="32"/>
      <c r="J21" s="32" t="str">
        <f>'115.6月菜單'!J9</f>
        <v>滷蛋X1</v>
      </c>
      <c r="K21" s="32" t="s">
        <v>17</v>
      </c>
      <c r="L21" s="32"/>
      <c r="M21" s="32" t="str">
        <f>'115.6月菜單'!J10</f>
        <v>玉米三色</v>
      </c>
      <c r="N21" s="32" t="s">
        <v>17</v>
      </c>
      <c r="O21" s="32"/>
      <c r="P21" s="32" t="str">
        <f>'115.6月菜單'!J11</f>
        <v>季節蔬菜</v>
      </c>
      <c r="Q21" s="32" t="s">
        <v>18</v>
      </c>
      <c r="R21" s="32"/>
      <c r="S21" s="32" t="str">
        <f>'115.6月菜單'!J12</f>
        <v>菜頭湯</v>
      </c>
      <c r="T21" s="32" t="s">
        <v>17</v>
      </c>
      <c r="U21" s="32"/>
      <c r="V21" s="415"/>
      <c r="W21" s="33" t="s">
        <v>44</v>
      </c>
      <c r="X21" s="34" t="s">
        <v>19</v>
      </c>
      <c r="Y21" s="35">
        <v>6.4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14"/>
      <c r="D22" s="2" t="s">
        <v>24</v>
      </c>
      <c r="E22" s="2"/>
      <c r="F22" s="2">
        <v>120</v>
      </c>
      <c r="G22" s="179" t="s">
        <v>243</v>
      </c>
      <c r="H22" s="176"/>
      <c r="I22" s="2">
        <v>70</v>
      </c>
      <c r="J22" s="163" t="s">
        <v>206</v>
      </c>
      <c r="K22" s="173"/>
      <c r="L22" s="2">
        <v>55</v>
      </c>
      <c r="M22" s="422" t="s">
        <v>101</v>
      </c>
      <c r="N22" s="423"/>
      <c r="O22" s="2">
        <v>40</v>
      </c>
      <c r="P22" s="2" t="s">
        <v>60</v>
      </c>
      <c r="Q22" s="2"/>
      <c r="R22" s="2">
        <v>120</v>
      </c>
      <c r="S22" s="2" t="s">
        <v>134</v>
      </c>
      <c r="T22" s="2"/>
      <c r="U22" s="2">
        <v>30</v>
      </c>
      <c r="V22" s="416"/>
      <c r="W22" s="91">
        <f>Y21*15+Y22*0+Y23*5+Y24*0+Y25*15+Y26*12+15</f>
        <v>121</v>
      </c>
      <c r="X22" s="38" t="s">
        <v>25</v>
      </c>
      <c r="Y22" s="39">
        <v>2.7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3</v>
      </c>
      <c r="C23" s="414"/>
      <c r="D23" s="2"/>
      <c r="E23" s="2"/>
      <c r="F23" s="2"/>
      <c r="G23" s="2"/>
      <c r="H23" s="2"/>
      <c r="I23" s="2"/>
      <c r="J23" s="424"/>
      <c r="K23" s="425"/>
      <c r="L23" s="2"/>
      <c r="M23" s="2" t="s">
        <v>248</v>
      </c>
      <c r="N23" s="2"/>
      <c r="O23" s="2">
        <v>5</v>
      </c>
      <c r="P23" s="2"/>
      <c r="Q23" s="2"/>
      <c r="R23" s="2"/>
      <c r="S23" s="2"/>
      <c r="T23" s="88"/>
      <c r="U23" s="2"/>
      <c r="V23" s="416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414"/>
      <c r="D24" s="163"/>
      <c r="E24" s="118"/>
      <c r="F24" s="178"/>
      <c r="G24" s="2"/>
      <c r="H24" s="45"/>
      <c r="I24" s="2"/>
      <c r="J24" s="2"/>
      <c r="K24" s="45"/>
      <c r="L24" s="2"/>
      <c r="M24" s="422" t="s">
        <v>249</v>
      </c>
      <c r="N24" s="423"/>
      <c r="O24" s="2">
        <v>5</v>
      </c>
      <c r="P24" s="2"/>
      <c r="Q24" s="45"/>
      <c r="R24" s="2"/>
      <c r="S24" s="2"/>
      <c r="T24" s="2"/>
      <c r="U24" s="2"/>
      <c r="V24" s="416"/>
      <c r="W24" s="89">
        <f>Y21*0+Y22*5+Y23*0+Y24*5+Y25*0+Y26*8</f>
        <v>28.5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3" t="s">
        <v>39</v>
      </c>
      <c r="C25" s="414"/>
      <c r="D25" s="163"/>
      <c r="E25" s="118"/>
      <c r="F25" s="178"/>
      <c r="G25" s="2"/>
      <c r="H25" s="45"/>
      <c r="I25" s="2"/>
      <c r="J25" s="2"/>
      <c r="K25" s="45"/>
      <c r="L25" s="2"/>
      <c r="M25" s="2"/>
      <c r="N25" s="2"/>
      <c r="O25" s="2"/>
      <c r="P25" s="2"/>
      <c r="Q25" s="45"/>
      <c r="R25" s="2"/>
      <c r="S25" s="2"/>
      <c r="T25" s="45"/>
      <c r="U25" s="2"/>
      <c r="V25" s="416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3"/>
      <c r="C26" s="414"/>
      <c r="D26" s="88"/>
      <c r="E26" s="45"/>
      <c r="F26" s="2"/>
      <c r="G26" s="189"/>
      <c r="H26" s="190"/>
      <c r="I26" s="2"/>
      <c r="J26" s="2"/>
      <c r="K26" s="88"/>
      <c r="L26" s="2"/>
      <c r="M26" s="2"/>
      <c r="N26" s="2"/>
      <c r="O26" s="2"/>
      <c r="P26" s="2"/>
      <c r="Q26" s="45"/>
      <c r="R26" s="2"/>
      <c r="S26" s="2"/>
      <c r="T26" s="45"/>
      <c r="U26" s="2"/>
      <c r="V26" s="416"/>
      <c r="W26" s="89">
        <f>Y21*2+Y22*7+Y23*1+Y24*0+Y25*0+Y26*8</f>
        <v>33.700000000000003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88"/>
      <c r="L27" s="2"/>
      <c r="M27" s="2"/>
      <c r="N27" s="88"/>
      <c r="O27" s="2"/>
      <c r="P27" s="2"/>
      <c r="Q27" s="45"/>
      <c r="R27" s="2"/>
      <c r="S27" s="2"/>
      <c r="T27" s="45"/>
      <c r="U27" s="2"/>
      <c r="V27" s="416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17"/>
      <c r="W28" s="90">
        <f>W22*4+W26*4+W24*9</f>
        <v>875.3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>
      <c r="B29" s="31">
        <v>6</v>
      </c>
      <c r="C29" s="414"/>
      <c r="D29" s="32" t="str">
        <f>'115.6月菜單'!N7</f>
        <v>香Q米飯</v>
      </c>
      <c r="E29" s="32" t="s">
        <v>65</v>
      </c>
      <c r="F29" s="32"/>
      <c r="G29" s="32" t="str">
        <f>'115.6月菜單'!N8</f>
        <v>新鮮豬肉排</v>
      </c>
      <c r="H29" s="32" t="s">
        <v>93</v>
      </c>
      <c r="I29" s="32"/>
      <c r="J29" s="32" t="str">
        <f>'115.6月菜單'!N9</f>
        <v>豆干燒雞</v>
      </c>
      <c r="K29" s="94" t="s">
        <v>52</v>
      </c>
      <c r="L29" s="32"/>
      <c r="M29" s="32" t="str">
        <f>'115.6月菜單'!N10</f>
        <v>白花椰香菇</v>
      </c>
      <c r="N29" s="32" t="s">
        <v>66</v>
      </c>
      <c r="O29" s="32"/>
      <c r="P29" s="32" t="str">
        <f>'115.6月菜單'!N11</f>
        <v>季節蔬菜</v>
      </c>
      <c r="Q29" s="32" t="s">
        <v>68</v>
      </c>
      <c r="R29" s="32"/>
      <c r="S29" s="32" t="str">
        <f>'115.6月菜單'!N12</f>
        <v>冬瓜湯/水果</v>
      </c>
      <c r="T29" s="32" t="s">
        <v>66</v>
      </c>
      <c r="U29" s="32"/>
      <c r="V29" s="415" t="s">
        <v>35</v>
      </c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14"/>
      <c r="D30" s="2" t="s">
        <v>24</v>
      </c>
      <c r="E30" s="2"/>
      <c r="F30" s="2">
        <v>120</v>
      </c>
      <c r="G30" s="418" t="s">
        <v>98</v>
      </c>
      <c r="H30" s="419"/>
      <c r="I30" s="2">
        <v>40</v>
      </c>
      <c r="J30" s="2" t="s">
        <v>135</v>
      </c>
      <c r="K30" s="2"/>
      <c r="L30" s="2">
        <v>30</v>
      </c>
      <c r="M30" s="2" t="s">
        <v>126</v>
      </c>
      <c r="N30" s="2"/>
      <c r="O30" s="2">
        <v>55</v>
      </c>
      <c r="P30" s="2" t="s">
        <v>60</v>
      </c>
      <c r="Q30" s="2"/>
      <c r="R30" s="2">
        <v>120</v>
      </c>
      <c r="S30" s="2" t="s">
        <v>87</v>
      </c>
      <c r="T30" s="2"/>
      <c r="U30" s="2">
        <v>30</v>
      </c>
      <c r="V30" s="416"/>
      <c r="W30" s="91">
        <f>Y29*15+Y30*0+Y31*5+Y32*0+Y33*15+Y34*12</f>
        <v>115.5</v>
      </c>
      <c r="X30" s="38" t="s">
        <v>25</v>
      </c>
      <c r="Y30" s="39">
        <v>3.5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>
      <c r="B31" s="37">
        <v>4</v>
      </c>
      <c r="C31" s="414"/>
      <c r="D31" s="2"/>
      <c r="E31" s="2"/>
      <c r="F31" s="2"/>
      <c r="G31" s="2"/>
      <c r="H31" s="2"/>
      <c r="I31" s="2"/>
      <c r="J31" s="422" t="s">
        <v>246</v>
      </c>
      <c r="K31" s="423"/>
      <c r="L31" s="2">
        <v>50</v>
      </c>
      <c r="M31" s="163" t="s">
        <v>147</v>
      </c>
      <c r="N31" s="164"/>
      <c r="O31" s="2">
        <v>0.3</v>
      </c>
      <c r="P31" s="2"/>
      <c r="Q31" s="2"/>
      <c r="R31" s="2"/>
      <c r="S31" s="163" t="s">
        <v>97</v>
      </c>
      <c r="T31" s="164"/>
      <c r="U31" s="2">
        <v>1</v>
      </c>
      <c r="V31" s="416"/>
      <c r="W31" s="40" t="s">
        <v>46</v>
      </c>
      <c r="X31" s="41" t="s">
        <v>27</v>
      </c>
      <c r="Y31" s="39">
        <v>2.1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14"/>
      <c r="D32" s="45"/>
      <c r="E32" s="45"/>
      <c r="F32" s="2"/>
      <c r="G32" s="2"/>
      <c r="H32" s="45"/>
      <c r="I32" s="2"/>
      <c r="J32" s="2"/>
      <c r="K32" s="88"/>
      <c r="L32" s="2"/>
      <c r="M32" s="2" t="s">
        <v>100</v>
      </c>
      <c r="N32" s="2"/>
      <c r="O32" s="2">
        <v>1</v>
      </c>
      <c r="P32" s="2"/>
      <c r="Q32" s="45"/>
      <c r="R32" s="2"/>
      <c r="S32" s="2"/>
      <c r="T32" s="2"/>
      <c r="U32" s="2"/>
      <c r="V32" s="416"/>
      <c r="W32" s="89">
        <f>Y29*0+Y30*5+Y31*0+Y32*5+Y33*0+Y34*8</f>
        <v>32.5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3" ht="27.9" customHeight="1">
      <c r="B33" s="413" t="s">
        <v>40</v>
      </c>
      <c r="C33" s="414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2"/>
      <c r="U33" s="2"/>
      <c r="V33" s="416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3"/>
      <c r="C34" s="414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16"/>
      <c r="W34" s="89">
        <f>Y29*2+Y30*7+Y31*1+Y32*0+Y33*0+Y34*8</f>
        <v>38.6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16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17"/>
      <c r="W36" s="90">
        <f>W30*4+W34*4+W32*9</f>
        <v>908.9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>
      <c r="B37" s="31">
        <v>6</v>
      </c>
      <c r="C37" s="414"/>
      <c r="D37" s="32" t="str">
        <f>'115.6月菜單'!R7</f>
        <v>香Q米飯</v>
      </c>
      <c r="E37" s="32" t="s">
        <v>15</v>
      </c>
      <c r="F37" s="32"/>
      <c r="G37" s="32" t="str">
        <f>'115.6月菜單'!R8</f>
        <v>鹽酥雞米花(炸)</v>
      </c>
      <c r="H37" s="32" t="s">
        <v>61</v>
      </c>
      <c r="I37" s="32"/>
      <c r="J37" s="32" t="str">
        <f>'115.6月菜單'!R9</f>
        <v>洋蔥肉片</v>
      </c>
      <c r="K37" s="32" t="s">
        <v>17</v>
      </c>
      <c r="L37" s="32"/>
      <c r="M37" s="32" t="str">
        <f>'115.6月菜單'!R10</f>
        <v>太祖肉羹</v>
      </c>
      <c r="N37" s="32" t="s">
        <v>52</v>
      </c>
      <c r="O37" s="32"/>
      <c r="P37" s="32" t="str">
        <f>'115.6月菜單'!R11</f>
        <v>季節蔬菜</v>
      </c>
      <c r="Q37" s="32" t="s">
        <v>68</v>
      </c>
      <c r="R37" s="32"/>
      <c r="S37" s="32" t="str">
        <f>'115.6月菜單'!R12</f>
        <v>玉米濃湯(芡)</v>
      </c>
      <c r="T37" s="32" t="s">
        <v>125</v>
      </c>
      <c r="U37" s="32"/>
      <c r="V37" s="415"/>
      <c r="W37" s="33" t="s">
        <v>44</v>
      </c>
      <c r="X37" s="34" t="s">
        <v>19</v>
      </c>
      <c r="Y37" s="35">
        <v>6.2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14"/>
      <c r="D38" s="2" t="s">
        <v>24</v>
      </c>
      <c r="E38" s="2"/>
      <c r="F38" s="2">
        <v>120</v>
      </c>
      <c r="G38" s="420" t="s">
        <v>246</v>
      </c>
      <c r="H38" s="421"/>
      <c r="I38" s="111">
        <v>60</v>
      </c>
      <c r="J38" s="2" t="s">
        <v>79</v>
      </c>
      <c r="K38" s="2"/>
      <c r="L38" s="2">
        <v>50</v>
      </c>
      <c r="M38" s="111" t="s">
        <v>102</v>
      </c>
      <c r="N38" s="111"/>
      <c r="O38" s="111">
        <v>20</v>
      </c>
      <c r="P38" s="2" t="s">
        <v>67</v>
      </c>
      <c r="Q38" s="2"/>
      <c r="R38" s="2">
        <v>120</v>
      </c>
      <c r="S38" s="2" t="s">
        <v>101</v>
      </c>
      <c r="T38" s="2"/>
      <c r="U38" s="2">
        <v>20</v>
      </c>
      <c r="V38" s="416"/>
      <c r="W38" s="91">
        <f>Y37*15+Y38*0+Y39*5+Y40*0+Y41*15+Y42*12+15</f>
        <v>119.5</v>
      </c>
      <c r="X38" s="38" t="s">
        <v>25</v>
      </c>
      <c r="Y38" s="39">
        <v>2.9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5</v>
      </c>
      <c r="C39" s="414"/>
      <c r="D39" s="2"/>
      <c r="E39" s="2"/>
      <c r="F39" s="2"/>
      <c r="G39" s="2"/>
      <c r="H39" s="45"/>
      <c r="I39" s="2"/>
      <c r="J39" s="424" t="s">
        <v>96</v>
      </c>
      <c r="K39" s="425"/>
      <c r="L39" s="2">
        <v>20</v>
      </c>
      <c r="M39" s="111" t="s">
        <v>114</v>
      </c>
      <c r="N39" s="112"/>
      <c r="O39" s="111">
        <v>40</v>
      </c>
      <c r="P39" s="2"/>
      <c r="Q39" s="2"/>
      <c r="R39" s="2">
        <v>50</v>
      </c>
      <c r="S39" s="2" t="s">
        <v>64</v>
      </c>
      <c r="T39" s="2"/>
      <c r="U39" s="2">
        <v>10</v>
      </c>
      <c r="V39" s="416"/>
      <c r="W39" s="40" t="s">
        <v>46</v>
      </c>
      <c r="X39" s="41" t="s">
        <v>27</v>
      </c>
      <c r="Y39" s="39">
        <v>2.2999999999999998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14"/>
      <c r="D40" s="163"/>
      <c r="E40" s="118"/>
      <c r="F40" s="178"/>
      <c r="G40" s="2"/>
      <c r="H40" s="2"/>
      <c r="I40" s="2"/>
      <c r="J40" s="2"/>
      <c r="K40" s="45"/>
      <c r="L40" s="2"/>
      <c r="M40" s="2" t="s">
        <v>100</v>
      </c>
      <c r="N40" s="45"/>
      <c r="O40" s="2">
        <v>1</v>
      </c>
      <c r="P40" s="2"/>
      <c r="Q40" s="2"/>
      <c r="R40" s="2">
        <v>60</v>
      </c>
      <c r="S40" s="2"/>
      <c r="T40" s="45"/>
      <c r="U40" s="2"/>
      <c r="V40" s="416"/>
      <c r="W40" s="89">
        <f>Y37*0+Y38*5+Y39*0+Y40*5+Y41*0+Y42*8</f>
        <v>29.5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13" t="s">
        <v>32</v>
      </c>
      <c r="C41" s="414"/>
      <c r="D41" s="163"/>
      <c r="E41" s="118"/>
      <c r="F41" s="178"/>
      <c r="G41" s="2"/>
      <c r="H41" s="2"/>
      <c r="I41" s="2"/>
      <c r="J41" s="2"/>
      <c r="K41" s="45"/>
      <c r="L41" s="2"/>
      <c r="M41" s="2" t="s">
        <v>147</v>
      </c>
      <c r="N41" s="45"/>
      <c r="O41" s="2">
        <v>1</v>
      </c>
      <c r="P41" s="2"/>
      <c r="Q41" s="2"/>
      <c r="R41" s="2"/>
      <c r="S41" s="2"/>
      <c r="T41" s="45"/>
      <c r="U41" s="2"/>
      <c r="V41" s="416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13"/>
      <c r="C42" s="414"/>
      <c r="D42" s="165"/>
      <c r="E42" s="166"/>
      <c r="F42" s="111"/>
      <c r="G42" s="2"/>
      <c r="H42" s="45"/>
      <c r="I42" s="2"/>
      <c r="J42" s="2"/>
      <c r="K42" s="45"/>
      <c r="L42" s="2"/>
      <c r="M42" s="163" t="s">
        <v>211</v>
      </c>
      <c r="N42" s="164"/>
      <c r="O42" s="2">
        <v>8</v>
      </c>
      <c r="P42" s="2"/>
      <c r="Q42" s="45"/>
      <c r="R42" s="2"/>
      <c r="S42" s="2"/>
      <c r="T42" s="45"/>
      <c r="U42" s="2"/>
      <c r="V42" s="416"/>
      <c r="W42" s="89">
        <f>Y37*2+Y38*7+Y39*1+Y40*0+Y41*0+Y42*8</f>
        <v>35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67"/>
      <c r="F43" s="168"/>
      <c r="G43" s="137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16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15"/>
      <c r="D44" s="136"/>
      <c r="E44" s="71"/>
      <c r="F44" s="72"/>
      <c r="G44" s="138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17"/>
      <c r="W44" s="90">
        <f>W38*4+W42*4+W40*9</f>
        <v>883.5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4"/>
      <c r="U45" s="434"/>
      <c r="V45" s="434"/>
      <c r="W45" s="434"/>
      <c r="X45" s="434"/>
      <c r="Y45" s="434"/>
      <c r="Z45" s="74"/>
      <c r="AB45" s="56"/>
    </row>
    <row r="46" spans="2:33">
      <c r="B46" s="56"/>
      <c r="C46" s="61"/>
      <c r="D46" s="432"/>
      <c r="E46" s="432"/>
      <c r="F46" s="433"/>
      <c r="G46" s="433"/>
      <c r="H46" s="75"/>
      <c r="K46" s="75"/>
      <c r="N46" s="75"/>
      <c r="Q46" s="75"/>
      <c r="T46" s="75"/>
    </row>
  </sheetData>
  <mergeCells count="31">
    <mergeCell ref="D46:G46"/>
    <mergeCell ref="C29:C34"/>
    <mergeCell ref="V29:V36"/>
    <mergeCell ref="C21:C26"/>
    <mergeCell ref="V21:V28"/>
    <mergeCell ref="J45:Y45"/>
    <mergeCell ref="C37:C42"/>
    <mergeCell ref="V37:V44"/>
    <mergeCell ref="J23:K23"/>
    <mergeCell ref="J31:K31"/>
    <mergeCell ref="M24:N24"/>
    <mergeCell ref="B1:Y1"/>
    <mergeCell ref="B2:G2"/>
    <mergeCell ref="C5:C10"/>
    <mergeCell ref="V5:V12"/>
    <mergeCell ref="B9:B10"/>
    <mergeCell ref="G3:L3"/>
    <mergeCell ref="G6:H6"/>
    <mergeCell ref="M9:N9"/>
    <mergeCell ref="B41:B42"/>
    <mergeCell ref="C13:C18"/>
    <mergeCell ref="V13:V20"/>
    <mergeCell ref="B17:B18"/>
    <mergeCell ref="B25:B26"/>
    <mergeCell ref="B33:B34"/>
    <mergeCell ref="G14:H14"/>
    <mergeCell ref="G38:H38"/>
    <mergeCell ref="J14:K14"/>
    <mergeCell ref="M22:N22"/>
    <mergeCell ref="G30:H30"/>
    <mergeCell ref="J39:K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1"/>
  <sheetViews>
    <sheetView topLeftCell="A12" zoomScale="75" zoomScaleNormal="75" workbookViewId="0">
      <selection activeCell="L23" sqref="L23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6" t="s">
        <v>224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"/>
      <c r="AB1" s="6"/>
    </row>
    <row r="2" spans="2:33" ht="32.25" customHeight="1" thickBot="1">
      <c r="B2" s="81" t="s">
        <v>43</v>
      </c>
      <c r="C2" s="10"/>
      <c r="D2" s="11"/>
      <c r="E2" s="11"/>
      <c r="F2" s="11"/>
      <c r="G2" s="429" t="s">
        <v>85</v>
      </c>
      <c r="H2" s="429"/>
      <c r="I2" s="429"/>
      <c r="J2" s="429"/>
      <c r="K2" s="429"/>
      <c r="L2" s="429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5.099999999999994" customHeight="1">
      <c r="B4" s="31">
        <v>6</v>
      </c>
      <c r="C4" s="414"/>
      <c r="D4" s="32" t="str">
        <f>'115.6月菜單'!B16</f>
        <v>香Q米飯</v>
      </c>
      <c r="E4" s="32" t="s">
        <v>15</v>
      </c>
      <c r="F4" s="1" t="s">
        <v>16</v>
      </c>
      <c r="G4" s="32" t="str">
        <f>'115.6月菜單'!B17</f>
        <v>岩烤豬里肌</v>
      </c>
      <c r="H4" s="32" t="s">
        <v>93</v>
      </c>
      <c r="I4" s="1" t="s">
        <v>16</v>
      </c>
      <c r="J4" s="32" t="str">
        <f>'115.6月菜單'!B18</f>
        <v>絞肉玉米</v>
      </c>
      <c r="K4" s="32" t="s">
        <v>17</v>
      </c>
      <c r="L4" s="1" t="s">
        <v>16</v>
      </c>
      <c r="M4" s="32" t="str">
        <f>'115.6月菜單'!B19</f>
        <v>蛋炒高麗菜(海)</v>
      </c>
      <c r="N4" s="32" t="s">
        <v>205</v>
      </c>
      <c r="O4" s="1" t="s">
        <v>16</v>
      </c>
      <c r="P4" s="32" t="str">
        <f>'115.6月菜單'!B20</f>
        <v>季節蔬菜</v>
      </c>
      <c r="Q4" s="32" t="s">
        <v>18</v>
      </c>
      <c r="R4" s="1" t="s">
        <v>16</v>
      </c>
      <c r="S4" s="32" t="str">
        <f>'115.6月菜單'!B21</f>
        <v>酸辣湯(醃)(芡)(豆)</v>
      </c>
      <c r="T4" s="32" t="s">
        <v>125</v>
      </c>
      <c r="U4" s="1" t="s">
        <v>16</v>
      </c>
      <c r="V4" s="415"/>
      <c r="W4" s="33" t="s">
        <v>44</v>
      </c>
      <c r="X4" s="34" t="s">
        <v>19</v>
      </c>
      <c r="Y4" s="35">
        <v>6.4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7.9" customHeight="1">
      <c r="B5" s="37" t="s">
        <v>8</v>
      </c>
      <c r="C5" s="414"/>
      <c r="D5" s="2" t="s">
        <v>24</v>
      </c>
      <c r="E5" s="2"/>
      <c r="F5" s="2">
        <v>120</v>
      </c>
      <c r="G5" s="424" t="s">
        <v>98</v>
      </c>
      <c r="H5" s="425"/>
      <c r="I5" s="2">
        <v>40</v>
      </c>
      <c r="J5" s="2" t="s">
        <v>101</v>
      </c>
      <c r="K5" s="2"/>
      <c r="L5" s="2">
        <v>40</v>
      </c>
      <c r="M5" s="2" t="s">
        <v>114</v>
      </c>
      <c r="N5" s="2"/>
      <c r="O5" s="2">
        <v>70</v>
      </c>
      <c r="P5" s="2" t="s">
        <v>60</v>
      </c>
      <c r="Q5" s="2"/>
      <c r="R5" s="2">
        <v>120</v>
      </c>
      <c r="S5" s="69" t="s">
        <v>133</v>
      </c>
      <c r="T5" s="2" t="s">
        <v>86</v>
      </c>
      <c r="U5" s="2">
        <v>8</v>
      </c>
      <c r="V5" s="416"/>
      <c r="W5" s="91">
        <f>Y4*15+Y5*0+Y6*5+Y7*0+Y8*15+Y9*12+15</f>
        <v>121.5</v>
      </c>
      <c r="X5" s="38" t="s">
        <v>25</v>
      </c>
      <c r="Y5" s="39">
        <v>2.7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1"/>
    </row>
    <row r="6" spans="2:33" ht="27.9" customHeight="1">
      <c r="B6" s="37">
        <v>8</v>
      </c>
      <c r="C6" s="414"/>
      <c r="D6" s="2"/>
      <c r="E6" s="2"/>
      <c r="F6" s="2"/>
      <c r="G6" s="2"/>
      <c r="H6" s="2"/>
      <c r="I6" s="2"/>
      <c r="J6" s="163" t="s">
        <v>209</v>
      </c>
      <c r="K6" s="164" t="s">
        <v>92</v>
      </c>
      <c r="L6" s="2">
        <v>5</v>
      </c>
      <c r="M6" s="2" t="s">
        <v>64</v>
      </c>
      <c r="N6" s="2"/>
      <c r="O6" s="2">
        <v>20</v>
      </c>
      <c r="P6" s="2"/>
      <c r="Q6" s="2"/>
      <c r="R6" s="2"/>
      <c r="S6" s="2" t="s">
        <v>145</v>
      </c>
      <c r="T6" s="2" t="s">
        <v>86</v>
      </c>
      <c r="U6" s="2">
        <v>8</v>
      </c>
      <c r="V6" s="416"/>
      <c r="W6" s="40" t="s">
        <v>46</v>
      </c>
      <c r="X6" s="41" t="s">
        <v>27</v>
      </c>
      <c r="Y6" s="39">
        <v>2.1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7.9" customHeight="1">
      <c r="B7" s="37" t="s">
        <v>10</v>
      </c>
      <c r="C7" s="414"/>
      <c r="D7" s="2"/>
      <c r="E7" s="45"/>
      <c r="F7" s="2"/>
      <c r="G7" s="422"/>
      <c r="H7" s="423"/>
      <c r="I7" s="2"/>
      <c r="J7" s="2" t="s">
        <v>84</v>
      </c>
      <c r="K7" s="2"/>
      <c r="L7" s="2">
        <v>5</v>
      </c>
      <c r="M7" s="2" t="s">
        <v>222</v>
      </c>
      <c r="N7" s="2" t="s">
        <v>113</v>
      </c>
      <c r="O7" s="2">
        <v>1</v>
      </c>
      <c r="P7" s="2"/>
      <c r="Q7" s="45"/>
      <c r="R7" s="2"/>
      <c r="S7" s="2" t="s">
        <v>64</v>
      </c>
      <c r="T7" s="2"/>
      <c r="U7" s="2">
        <v>3</v>
      </c>
      <c r="V7" s="416"/>
      <c r="W7" s="89">
        <f>Y4*0+Y5*5+Y6*0+Y7*5+Y8*0+Y9*8</f>
        <v>28.5</v>
      </c>
      <c r="X7" s="41" t="s">
        <v>30</v>
      </c>
      <c r="Y7" s="39">
        <v>3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1"/>
    </row>
    <row r="8" spans="2:33" ht="27.9" customHeight="1">
      <c r="B8" s="413" t="s">
        <v>37</v>
      </c>
      <c r="C8" s="414"/>
      <c r="D8" s="45"/>
      <c r="E8" s="45"/>
      <c r="F8" s="2"/>
      <c r="G8" s="2"/>
      <c r="H8" s="45"/>
      <c r="I8" s="2"/>
      <c r="J8" s="2"/>
      <c r="K8" s="2"/>
      <c r="L8" s="2"/>
      <c r="M8" s="2"/>
      <c r="N8" s="86"/>
      <c r="O8" s="2"/>
      <c r="P8" s="2"/>
      <c r="Q8" s="45"/>
      <c r="R8" s="2"/>
      <c r="S8" s="2" t="s">
        <v>100</v>
      </c>
      <c r="T8" s="86"/>
      <c r="U8" s="2">
        <v>1</v>
      </c>
      <c r="V8" s="416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7.9" customHeight="1">
      <c r="B9" s="413"/>
      <c r="C9" s="414"/>
      <c r="D9" s="45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 t="s">
        <v>80</v>
      </c>
      <c r="T9" s="45"/>
      <c r="U9" s="2">
        <v>1</v>
      </c>
      <c r="V9" s="416"/>
      <c r="W9" s="89">
        <f>Y4*2+Y5*7+Y6*1+Y7*0+Y8*0+Y9*8</f>
        <v>33.800000000000004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1"/>
    </row>
    <row r="10" spans="2:33" ht="27.9" customHeight="1">
      <c r="B10" s="47" t="s">
        <v>36</v>
      </c>
      <c r="C10" s="48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 t="s">
        <v>94</v>
      </c>
      <c r="T10" s="88" t="s">
        <v>92</v>
      </c>
      <c r="U10" s="2">
        <v>20</v>
      </c>
      <c r="V10" s="416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7.9" customHeight="1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7"/>
      <c r="W11" s="90">
        <f>W5*4+W9*4+W7*9</f>
        <v>877.7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3"/>
    </row>
    <row r="12" spans="2:33" s="36" customFormat="1" ht="27.9" customHeight="1">
      <c r="B12" s="31">
        <v>6</v>
      </c>
      <c r="C12" s="414"/>
      <c r="D12" s="32" t="str">
        <f>'115.6月菜單'!F16</f>
        <v>五穀飯</v>
      </c>
      <c r="E12" s="32" t="s">
        <v>65</v>
      </c>
      <c r="F12" s="32"/>
      <c r="G12" s="32" t="str">
        <f>'115.6月菜單'!F17</f>
        <v>洋蔥鹹豬肉</v>
      </c>
      <c r="H12" s="32" t="s">
        <v>17</v>
      </c>
      <c r="I12" s="32"/>
      <c r="J12" s="32" t="str">
        <f>'115.6月菜單'!F18</f>
        <v>香滷豆干</v>
      </c>
      <c r="K12" s="32" t="s">
        <v>17</v>
      </c>
      <c r="L12" s="32"/>
      <c r="M12" s="32" t="str">
        <f>'115.6月菜單'!F19</f>
        <v>豆芽菜豆皮</v>
      </c>
      <c r="N12" s="32" t="s">
        <v>17</v>
      </c>
      <c r="O12" s="32"/>
      <c r="P12" s="32" t="str">
        <f>'115.6月菜單'!F20</f>
        <v>季節蔬菜</v>
      </c>
      <c r="Q12" s="32" t="s">
        <v>68</v>
      </c>
      <c r="R12" s="32"/>
      <c r="S12" s="32" t="str">
        <f>'115.6月菜單'!F21</f>
        <v>海芽蛋花湯</v>
      </c>
      <c r="T12" s="32" t="s">
        <v>17</v>
      </c>
      <c r="U12" s="32"/>
      <c r="V12" s="415"/>
      <c r="W12" s="33" t="s">
        <v>44</v>
      </c>
      <c r="X12" s="34" t="s">
        <v>19</v>
      </c>
      <c r="Y12" s="35">
        <v>6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7.9" customHeight="1">
      <c r="B13" s="37" t="s">
        <v>8</v>
      </c>
      <c r="C13" s="414"/>
      <c r="D13" s="2" t="s">
        <v>83</v>
      </c>
      <c r="E13" s="2"/>
      <c r="F13" s="2">
        <v>80</v>
      </c>
      <c r="G13" s="420" t="s">
        <v>267</v>
      </c>
      <c r="H13" s="421"/>
      <c r="I13" s="2">
        <v>50</v>
      </c>
      <c r="J13" s="420" t="s">
        <v>135</v>
      </c>
      <c r="K13" s="421"/>
      <c r="L13" s="2">
        <v>50</v>
      </c>
      <c r="M13" s="2" t="s">
        <v>99</v>
      </c>
      <c r="N13" s="2"/>
      <c r="O13" s="2">
        <v>60</v>
      </c>
      <c r="P13" s="2" t="s">
        <v>60</v>
      </c>
      <c r="Q13" s="2"/>
      <c r="R13" s="2">
        <v>120</v>
      </c>
      <c r="S13" s="2" t="s">
        <v>123</v>
      </c>
      <c r="T13" s="2"/>
      <c r="U13" s="2">
        <v>5</v>
      </c>
      <c r="V13" s="416"/>
      <c r="W13" s="91">
        <f>Y12*15+Y13*0+Y14*5+Y15*0+Y16*15+Y17*12+15</f>
        <v>115.5</v>
      </c>
      <c r="X13" s="38" t="s">
        <v>25</v>
      </c>
      <c r="Y13" s="39">
        <v>3.1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1"/>
    </row>
    <row r="14" spans="2:33" ht="27.9" customHeight="1">
      <c r="B14" s="37">
        <v>9</v>
      </c>
      <c r="C14" s="414"/>
      <c r="D14" s="2" t="s">
        <v>210</v>
      </c>
      <c r="E14" s="2"/>
      <c r="F14" s="2">
        <v>40</v>
      </c>
      <c r="G14" s="2" t="s">
        <v>79</v>
      </c>
      <c r="H14" s="2"/>
      <c r="I14" s="2">
        <v>30</v>
      </c>
      <c r="J14" s="2"/>
      <c r="K14" s="2"/>
      <c r="L14" s="2"/>
      <c r="M14" s="174" t="s">
        <v>254</v>
      </c>
      <c r="N14" s="175"/>
      <c r="O14" s="2">
        <v>5</v>
      </c>
      <c r="P14" s="2"/>
      <c r="Q14" s="2"/>
      <c r="R14" s="2"/>
      <c r="S14" s="2" t="s">
        <v>64</v>
      </c>
      <c r="T14" s="2"/>
      <c r="U14" s="2">
        <v>10</v>
      </c>
      <c r="V14" s="416"/>
      <c r="W14" s="40" t="s">
        <v>46</v>
      </c>
      <c r="X14" s="41" t="s">
        <v>27</v>
      </c>
      <c r="Y14" s="39">
        <v>2.1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7.9" customHeight="1">
      <c r="B15" s="37" t="s">
        <v>10</v>
      </c>
      <c r="C15" s="414"/>
      <c r="D15" s="2"/>
      <c r="E15" s="45"/>
      <c r="F15" s="2"/>
      <c r="G15" s="2"/>
      <c r="H15" s="2"/>
      <c r="I15" s="2"/>
      <c r="J15" s="2"/>
      <c r="K15" s="45"/>
      <c r="L15" s="2"/>
      <c r="M15" s="163" t="s">
        <v>100</v>
      </c>
      <c r="N15" s="164"/>
      <c r="O15" s="2">
        <v>1</v>
      </c>
      <c r="P15" s="2"/>
      <c r="Q15" s="45"/>
      <c r="R15" s="2"/>
      <c r="S15" s="2" t="s">
        <v>97</v>
      </c>
      <c r="T15" s="2"/>
      <c r="U15" s="2">
        <v>1</v>
      </c>
      <c r="V15" s="416"/>
      <c r="W15" s="89">
        <f>Y12*0+Y13*5+Y14*0+Y15*5+Y16*0+Y17*8</f>
        <v>30.5</v>
      </c>
      <c r="X15" s="41" t="s">
        <v>30</v>
      </c>
      <c r="Y15" s="39">
        <v>3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1"/>
    </row>
    <row r="16" spans="2:33" ht="27.9" customHeight="1">
      <c r="B16" s="413" t="s">
        <v>38</v>
      </c>
      <c r="C16" s="414"/>
      <c r="D16" s="45"/>
      <c r="E16" s="45"/>
      <c r="F16" s="2"/>
      <c r="G16" s="2"/>
      <c r="H16" s="45"/>
      <c r="I16" s="2"/>
      <c r="J16" s="2"/>
      <c r="K16" s="45"/>
      <c r="L16" s="2"/>
      <c r="M16" s="2"/>
      <c r="N16" s="2"/>
      <c r="O16" s="2"/>
      <c r="P16" s="2"/>
      <c r="Q16" s="45"/>
      <c r="R16" s="2"/>
      <c r="S16" s="2"/>
      <c r="T16" s="2"/>
      <c r="U16" s="2"/>
      <c r="V16" s="416"/>
      <c r="W16" s="40" t="s">
        <v>47</v>
      </c>
      <c r="X16" s="41" t="s">
        <v>33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7.9" customHeight="1">
      <c r="B17" s="413"/>
      <c r="C17" s="414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45"/>
      <c r="U17" s="2"/>
      <c r="V17" s="416"/>
      <c r="W17" s="89">
        <f>Y12*2+Y13*7+Y14*1+Y15*0+Y16*0+Y17*8</f>
        <v>35.800000000000004</v>
      </c>
      <c r="X17" s="80" t="s">
        <v>42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1"/>
    </row>
    <row r="18" spans="2:33" ht="27.9" customHeight="1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119"/>
      <c r="U18" s="119"/>
      <c r="V18" s="416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7.9" customHeight="1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17"/>
      <c r="W19" s="90">
        <f>W13*4+W17*4+W15*9</f>
        <v>879.7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3"/>
    </row>
    <row r="20" spans="2:33" s="36" customFormat="1" ht="27.9" customHeight="1">
      <c r="B20" s="31">
        <v>6</v>
      </c>
      <c r="C20" s="414"/>
      <c r="D20" s="32" t="str">
        <f>'115.6月菜單'!J16</f>
        <v>飄香傳家炒麵/備白飯1盒</v>
      </c>
      <c r="E20" s="32" t="s">
        <v>17</v>
      </c>
      <c r="F20" s="32"/>
      <c r="G20" s="32" t="str">
        <f>'115.6月菜單'!J17</f>
        <v>卡茲鹽酥雞(炸)</v>
      </c>
      <c r="H20" s="32" t="s">
        <v>61</v>
      </c>
      <c r="I20" s="32"/>
      <c r="J20" s="32" t="str">
        <f>'115.6月菜單'!J18</f>
        <v>麻婆豆腐(豆)</v>
      </c>
      <c r="K20" s="32" t="s">
        <v>17</v>
      </c>
      <c r="L20" s="32"/>
      <c r="M20" s="32" t="str">
        <f>'115.6月菜單'!J19</f>
        <v>蘿蔔肉羹(加)</v>
      </c>
      <c r="N20" s="32" t="s">
        <v>17</v>
      </c>
      <c r="O20" s="32"/>
      <c r="P20" s="32" t="str">
        <f>'115.6月菜單'!J20</f>
        <v>季節蔬菜</v>
      </c>
      <c r="Q20" s="32" t="s">
        <v>18</v>
      </c>
      <c r="R20" s="32"/>
      <c r="S20" s="32" t="str">
        <f>'115.6月菜單'!J21</f>
        <v>香筍肉絲湯</v>
      </c>
      <c r="T20" s="32" t="s">
        <v>17</v>
      </c>
      <c r="U20" s="32"/>
      <c r="V20" s="415"/>
      <c r="W20" s="33" t="s">
        <v>44</v>
      </c>
      <c r="X20" s="34" t="s">
        <v>19</v>
      </c>
      <c r="Y20" s="35">
        <v>6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>
      <c r="B21" s="37" t="s">
        <v>8</v>
      </c>
      <c r="C21" s="414"/>
      <c r="D21" s="2" t="s">
        <v>121</v>
      </c>
      <c r="E21" s="2"/>
      <c r="F21" s="2">
        <v>150</v>
      </c>
      <c r="G21" s="2" t="s">
        <v>246</v>
      </c>
      <c r="H21" s="2"/>
      <c r="I21" s="2">
        <v>70</v>
      </c>
      <c r="J21" s="2" t="s">
        <v>94</v>
      </c>
      <c r="K21" s="2" t="s">
        <v>92</v>
      </c>
      <c r="L21" s="2">
        <v>60</v>
      </c>
      <c r="M21" s="111" t="s">
        <v>134</v>
      </c>
      <c r="N21" s="111"/>
      <c r="O21" s="111">
        <v>40</v>
      </c>
      <c r="P21" s="2" t="s">
        <v>60</v>
      </c>
      <c r="Q21" s="2"/>
      <c r="R21" s="2">
        <v>120</v>
      </c>
      <c r="S21" s="2" t="s">
        <v>102</v>
      </c>
      <c r="T21" s="2"/>
      <c r="U21" s="2">
        <v>20</v>
      </c>
      <c r="V21" s="416"/>
      <c r="W21" s="91">
        <f>Y20*15+Y21*0+Y22*5+Y23*0+Y24*15+Y25*12+15</f>
        <v>116.5</v>
      </c>
      <c r="X21" s="38" t="s">
        <v>25</v>
      </c>
      <c r="Y21" s="39">
        <v>2.9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1"/>
    </row>
    <row r="22" spans="2:33" s="57" customFormat="1" ht="27.9" customHeight="1">
      <c r="B22" s="37">
        <v>10</v>
      </c>
      <c r="C22" s="414"/>
      <c r="D22" s="2" t="s">
        <v>105</v>
      </c>
      <c r="E22" s="2"/>
      <c r="F22" s="2">
        <v>35</v>
      </c>
      <c r="G22" s="2"/>
      <c r="H22" s="2"/>
      <c r="I22" s="2"/>
      <c r="J22" s="2" t="s">
        <v>249</v>
      </c>
      <c r="K22" s="2"/>
      <c r="L22" s="2">
        <v>5</v>
      </c>
      <c r="M22" s="111" t="s">
        <v>144</v>
      </c>
      <c r="N22" s="111"/>
      <c r="O22" s="111">
        <v>8</v>
      </c>
      <c r="P22" s="2"/>
      <c r="Q22" s="2"/>
      <c r="R22" s="2"/>
      <c r="S22" s="424" t="s">
        <v>107</v>
      </c>
      <c r="T22" s="425"/>
      <c r="U22" s="2">
        <v>10</v>
      </c>
      <c r="V22" s="416"/>
      <c r="W22" s="40" t="s">
        <v>46</v>
      </c>
      <c r="X22" s="41" t="s">
        <v>27</v>
      </c>
      <c r="Y22" s="39">
        <v>2.2999999999999998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7.9" customHeight="1">
      <c r="B23" s="37" t="s">
        <v>10</v>
      </c>
      <c r="C23" s="414"/>
      <c r="D23" s="2" t="s">
        <v>104</v>
      </c>
      <c r="E23" s="2"/>
      <c r="F23" s="2">
        <v>1</v>
      </c>
      <c r="G23" s="2"/>
      <c r="H23" s="2"/>
      <c r="I23" s="2"/>
      <c r="J23" s="2"/>
      <c r="K23" s="2"/>
      <c r="L23" s="2"/>
      <c r="M23" s="202" t="s">
        <v>100</v>
      </c>
      <c r="N23" s="2"/>
      <c r="O23" s="2">
        <v>1</v>
      </c>
      <c r="P23" s="2"/>
      <c r="Q23" s="2"/>
      <c r="R23" s="2"/>
      <c r="S23" s="2"/>
      <c r="T23" s="2"/>
      <c r="U23" s="2"/>
      <c r="V23" s="416"/>
      <c r="W23" s="89">
        <f>Y20*0+Y21*5+Y22*0+Y23*5+Y24*0+Y25*8</f>
        <v>29.5</v>
      </c>
      <c r="X23" s="41" t="s">
        <v>30</v>
      </c>
      <c r="Y23" s="39">
        <v>3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1"/>
    </row>
    <row r="24" spans="2:33" s="57" customFormat="1" ht="27.9" customHeight="1">
      <c r="B24" s="413" t="s">
        <v>39</v>
      </c>
      <c r="C24" s="414"/>
      <c r="D24" s="422" t="s">
        <v>84</v>
      </c>
      <c r="E24" s="423"/>
      <c r="F24" s="2">
        <v>10</v>
      </c>
      <c r="G24" s="2"/>
      <c r="H24" s="2"/>
      <c r="I24" s="2"/>
      <c r="J24" s="2"/>
      <c r="K24" s="2"/>
      <c r="L24" s="2"/>
      <c r="M24" s="2" t="s">
        <v>147</v>
      </c>
      <c r="N24" s="119"/>
      <c r="O24" s="2">
        <v>0.3</v>
      </c>
      <c r="P24" s="2"/>
      <c r="Q24" s="2"/>
      <c r="R24" s="2"/>
      <c r="S24" s="2"/>
      <c r="T24" s="2"/>
      <c r="U24" s="2"/>
      <c r="V24" s="416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7.9" customHeight="1">
      <c r="B25" s="413"/>
      <c r="C25" s="414"/>
      <c r="D25" s="165" t="s">
        <v>147</v>
      </c>
      <c r="E25" s="166"/>
      <c r="F25" s="111">
        <v>1</v>
      </c>
      <c r="G25" s="2"/>
      <c r="H25" s="45"/>
      <c r="I25" s="2"/>
      <c r="J25" s="2"/>
      <c r="K25" s="2"/>
      <c r="L25" s="2"/>
      <c r="M25" s="163" t="s">
        <v>211</v>
      </c>
      <c r="N25" s="164" t="s">
        <v>81</v>
      </c>
      <c r="O25" s="2">
        <v>10</v>
      </c>
      <c r="P25" s="2"/>
      <c r="Q25" s="45"/>
      <c r="R25" s="2"/>
      <c r="S25" s="2"/>
      <c r="T25" s="86"/>
      <c r="U25" s="2"/>
      <c r="V25" s="416"/>
      <c r="W25" s="89">
        <f>Y20*2+Y21*7+Y22*1+Y23*0+Y24*0+Y25*8</f>
        <v>34.599999999999994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1"/>
    </row>
    <row r="26" spans="2:33" s="57" customFormat="1" ht="27.9" customHeight="1">
      <c r="B26" s="63" t="s">
        <v>36</v>
      </c>
      <c r="C26" s="64"/>
      <c r="D26" s="2" t="s">
        <v>79</v>
      </c>
      <c r="E26" s="45"/>
      <c r="F26" s="2">
        <v>10</v>
      </c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16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7.9" customHeight="1" thickBot="1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17"/>
      <c r="W27" s="90">
        <f>W21*4+W25*4+W23*9</f>
        <v>869.9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3"/>
    </row>
    <row r="28" spans="2:33" s="36" customFormat="1" ht="27.9" customHeight="1">
      <c r="B28" s="31">
        <v>6</v>
      </c>
      <c r="C28" s="414"/>
      <c r="D28" s="32" t="str">
        <f>'115.6月菜單'!N16</f>
        <v>香Q米飯</v>
      </c>
      <c r="E28" s="32" t="s">
        <v>15</v>
      </c>
      <c r="F28" s="32"/>
      <c r="G28" s="32" t="str">
        <f>'115.6月菜單'!N17</f>
        <v>香烤雞排</v>
      </c>
      <c r="H28" s="32" t="s">
        <v>63</v>
      </c>
      <c r="I28" s="32"/>
      <c r="J28" s="32" t="str">
        <f>'115.6月菜單'!N18</f>
        <v>蘑菇豬柳</v>
      </c>
      <c r="K28" s="32" t="s">
        <v>17</v>
      </c>
      <c r="L28" s="32"/>
      <c r="M28" s="32" t="str">
        <f>'115.6月菜單'!N19</f>
        <v>馬鈴薯炒蛋</v>
      </c>
      <c r="N28" s="32" t="s">
        <v>17</v>
      </c>
      <c r="O28" s="32"/>
      <c r="P28" s="32" t="str">
        <f>'115.6月菜單'!N20</f>
        <v>季節蔬菜</v>
      </c>
      <c r="Q28" s="32" t="s">
        <v>50</v>
      </c>
      <c r="R28" s="32"/>
      <c r="S28" s="32" t="str">
        <f>'115.6月菜單'!N21</f>
        <v>香菇雞湯/水果</v>
      </c>
      <c r="T28" s="32" t="s">
        <v>49</v>
      </c>
      <c r="U28" s="32"/>
      <c r="V28" s="415" t="s">
        <v>35</v>
      </c>
      <c r="W28" s="33" t="s">
        <v>44</v>
      </c>
      <c r="X28" s="34" t="s">
        <v>19</v>
      </c>
      <c r="Y28" s="35">
        <v>6.3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7.9" customHeight="1">
      <c r="B29" s="37" t="s">
        <v>8</v>
      </c>
      <c r="C29" s="414"/>
      <c r="D29" s="2" t="s">
        <v>24</v>
      </c>
      <c r="E29" s="2"/>
      <c r="F29" s="2">
        <v>120</v>
      </c>
      <c r="G29" s="163" t="s">
        <v>243</v>
      </c>
      <c r="H29" s="176"/>
      <c r="I29" s="2">
        <v>70</v>
      </c>
      <c r="J29" s="179" t="s">
        <v>79</v>
      </c>
      <c r="K29" s="173"/>
      <c r="L29" s="2">
        <v>50</v>
      </c>
      <c r="M29" s="2" t="s">
        <v>124</v>
      </c>
      <c r="N29" s="2"/>
      <c r="O29" s="2">
        <v>30</v>
      </c>
      <c r="P29" s="2" t="s">
        <v>60</v>
      </c>
      <c r="Q29" s="2"/>
      <c r="R29" s="2">
        <v>120</v>
      </c>
      <c r="S29" s="2" t="s">
        <v>95</v>
      </c>
      <c r="T29" s="2"/>
      <c r="U29" s="2">
        <v>30</v>
      </c>
      <c r="V29" s="416"/>
      <c r="W29" s="91">
        <f>Y28*15+Y29*0+Y30*5+Y31*0+Y32*15+Y33*12</f>
        <v>119.5</v>
      </c>
      <c r="X29" s="38" t="s">
        <v>25</v>
      </c>
      <c r="Y29" s="39">
        <v>2.6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7.9" customHeight="1">
      <c r="B30" s="37">
        <v>11</v>
      </c>
      <c r="C30" s="414"/>
      <c r="D30" s="2"/>
      <c r="E30" s="2"/>
      <c r="F30" s="2"/>
      <c r="G30" s="2"/>
      <c r="H30" s="2"/>
      <c r="I30" s="2"/>
      <c r="J30" s="424" t="s">
        <v>107</v>
      </c>
      <c r="K30" s="425"/>
      <c r="L30" s="2">
        <v>20</v>
      </c>
      <c r="M30" s="2" t="s">
        <v>64</v>
      </c>
      <c r="N30" s="2"/>
      <c r="O30" s="2">
        <v>30</v>
      </c>
      <c r="P30" s="2"/>
      <c r="Q30" s="2"/>
      <c r="R30" s="2"/>
      <c r="S30" s="2" t="s">
        <v>110</v>
      </c>
      <c r="T30" s="2"/>
      <c r="U30" s="2">
        <v>0.3</v>
      </c>
      <c r="V30" s="416"/>
      <c r="W30" s="40" t="s">
        <v>46</v>
      </c>
      <c r="X30" s="41" t="s">
        <v>27</v>
      </c>
      <c r="Y30" s="39">
        <v>2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7.9" customHeight="1">
      <c r="B31" s="37" t="s">
        <v>10</v>
      </c>
      <c r="C31" s="414"/>
      <c r="D31" s="2"/>
      <c r="E31" s="45"/>
      <c r="F31" s="2"/>
      <c r="G31" s="2"/>
      <c r="H31" s="45"/>
      <c r="I31" s="2"/>
      <c r="J31" s="2"/>
      <c r="K31" s="45"/>
      <c r="L31" s="2"/>
      <c r="M31" s="2" t="s">
        <v>209</v>
      </c>
      <c r="N31" s="86" t="s">
        <v>92</v>
      </c>
      <c r="O31" s="2">
        <v>5</v>
      </c>
      <c r="P31" s="2"/>
      <c r="Q31" s="45"/>
      <c r="R31" s="2"/>
      <c r="S31" s="2" t="s">
        <v>212</v>
      </c>
      <c r="T31" s="2"/>
      <c r="U31" s="2">
        <v>10</v>
      </c>
      <c r="V31" s="416"/>
      <c r="W31" s="89">
        <f>Y28*0+Y29*5+Y30*0+Y31*5+Y32*0+Y33*8</f>
        <v>28</v>
      </c>
      <c r="X31" s="41" t="s">
        <v>30</v>
      </c>
      <c r="Y31" s="39">
        <v>3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7.9" customHeight="1">
      <c r="B32" s="413" t="s">
        <v>40</v>
      </c>
      <c r="C32" s="414"/>
      <c r="D32" s="45"/>
      <c r="E32" s="45"/>
      <c r="F32" s="2"/>
      <c r="G32" s="170"/>
      <c r="H32" s="171"/>
      <c r="I32" s="2"/>
      <c r="J32" s="2"/>
      <c r="K32" s="45"/>
      <c r="L32" s="2"/>
      <c r="M32" s="2"/>
      <c r="N32" s="2"/>
      <c r="O32" s="2"/>
      <c r="P32" s="2"/>
      <c r="Q32" s="45"/>
      <c r="R32" s="2"/>
      <c r="S32" s="2"/>
      <c r="T32" s="45"/>
      <c r="U32" s="2"/>
      <c r="V32" s="416"/>
      <c r="W32" s="40" t="s">
        <v>47</v>
      </c>
      <c r="X32" s="41" t="s">
        <v>33</v>
      </c>
      <c r="Y32" s="39">
        <v>1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7.9" customHeight="1">
      <c r="B33" s="413"/>
      <c r="C33" s="414"/>
      <c r="D33" s="45"/>
      <c r="E33" s="45"/>
      <c r="F33" s="2"/>
      <c r="G33" s="2"/>
      <c r="H33" s="2"/>
      <c r="I33" s="2"/>
      <c r="J33" s="2"/>
      <c r="K33" s="45"/>
      <c r="L33" s="2"/>
      <c r="M33" s="57"/>
      <c r="N33" s="88"/>
      <c r="O33" s="2"/>
      <c r="P33" s="2"/>
      <c r="Q33" s="45"/>
      <c r="R33" s="2"/>
      <c r="S33" s="2"/>
      <c r="T33" s="45"/>
      <c r="U33" s="2"/>
      <c r="V33" s="416"/>
      <c r="W33" s="89">
        <f>Y28*2+Y29*7+Y30*1+Y31*0+Y32*0+Y33*8</f>
        <v>32.799999999999997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7.9" customHeight="1">
      <c r="B34" s="47" t="s">
        <v>36</v>
      </c>
      <c r="C34" s="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16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7.9" customHeight="1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17"/>
      <c r="W35" s="90">
        <f>W29*4+W33*4+W31*9</f>
        <v>861.2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3"/>
    </row>
    <row r="36" spans="2:33" s="36" customFormat="1" ht="27.9" customHeight="1">
      <c r="B36" s="31">
        <v>6</v>
      </c>
      <c r="C36" s="414"/>
      <c r="D36" s="32" t="str">
        <f>'115.6月菜單'!R16</f>
        <v>香Q米飯</v>
      </c>
      <c r="E36" s="32" t="s">
        <v>15</v>
      </c>
      <c r="F36" s="32"/>
      <c r="G36" s="32" t="str">
        <f>'115.6月菜單'!R17</f>
        <v>無骨香雞排(加)(炸)</v>
      </c>
      <c r="H36" s="32" t="s">
        <v>61</v>
      </c>
      <c r="I36" s="32"/>
      <c r="J36" s="32" t="str">
        <f>'115.6月菜單'!R18</f>
        <v>醬爆杏鮑菇</v>
      </c>
      <c r="K36" s="32" t="s">
        <v>17</v>
      </c>
      <c r="L36" s="32"/>
      <c r="M36" s="32" t="str">
        <f>'115.6月菜單'!R19</f>
        <v>香菇肉燥(豆)</v>
      </c>
      <c r="N36" s="32" t="s">
        <v>17</v>
      </c>
      <c r="O36" s="32"/>
      <c r="P36" s="32" t="str">
        <f>'115.6月菜單'!R20</f>
        <v>季節蔬菜</v>
      </c>
      <c r="Q36" s="32" t="s">
        <v>51</v>
      </c>
      <c r="R36" s="32"/>
      <c r="S36" s="32" t="str">
        <f>'115.6月菜單'!R21</f>
        <v>鮮蔬湯</v>
      </c>
      <c r="T36" s="32" t="s">
        <v>17</v>
      </c>
      <c r="U36" s="32"/>
      <c r="V36" s="415"/>
      <c r="W36" s="33" t="s">
        <v>44</v>
      </c>
      <c r="X36" s="34" t="s">
        <v>19</v>
      </c>
      <c r="Y36" s="35">
        <v>6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7.9" customHeight="1">
      <c r="B37" s="37" t="s">
        <v>8</v>
      </c>
      <c r="C37" s="414"/>
      <c r="D37" s="2" t="s">
        <v>24</v>
      </c>
      <c r="E37" s="2"/>
      <c r="F37" s="2">
        <v>120</v>
      </c>
      <c r="G37" s="2" t="s">
        <v>255</v>
      </c>
      <c r="H37" s="2" t="s">
        <v>81</v>
      </c>
      <c r="I37" s="2">
        <v>60</v>
      </c>
      <c r="J37" s="2" t="s">
        <v>95</v>
      </c>
      <c r="K37" s="2"/>
      <c r="L37" s="2">
        <v>70</v>
      </c>
      <c r="M37" s="111" t="s">
        <v>135</v>
      </c>
      <c r="N37" s="111" t="s">
        <v>92</v>
      </c>
      <c r="O37" s="111">
        <v>40</v>
      </c>
      <c r="P37" s="2" t="s">
        <v>60</v>
      </c>
      <c r="Q37" s="2"/>
      <c r="R37" s="2">
        <v>120</v>
      </c>
      <c r="S37" s="2" t="s">
        <v>114</v>
      </c>
      <c r="T37" s="2"/>
      <c r="U37" s="2">
        <v>30</v>
      </c>
      <c r="V37" s="416"/>
      <c r="W37" s="91">
        <f>Y36*15+Y37*0+Y38*5+Y39*0+Y40*15+Y41*12+15</f>
        <v>115</v>
      </c>
      <c r="X37" s="38" t="s">
        <v>25</v>
      </c>
      <c r="Y37" s="39">
        <v>2.8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1"/>
    </row>
    <row r="38" spans="2:33" ht="27.9" customHeight="1">
      <c r="B38" s="37">
        <v>12</v>
      </c>
      <c r="C38" s="414"/>
      <c r="D38" s="2"/>
      <c r="E38" s="2"/>
      <c r="F38" s="2"/>
      <c r="G38" s="2"/>
      <c r="H38" s="2"/>
      <c r="I38" s="2"/>
      <c r="J38" s="2"/>
      <c r="K38" s="2"/>
      <c r="L38" s="2"/>
      <c r="M38" s="2" t="s">
        <v>147</v>
      </c>
      <c r="N38" s="111"/>
      <c r="O38" s="111">
        <v>0.5</v>
      </c>
      <c r="P38" s="2"/>
      <c r="Q38" s="2"/>
      <c r="R38" s="2"/>
      <c r="S38" s="422" t="s">
        <v>64</v>
      </c>
      <c r="T38" s="423"/>
      <c r="U38" s="2">
        <v>10</v>
      </c>
      <c r="V38" s="416"/>
      <c r="W38" s="40" t="s">
        <v>46</v>
      </c>
      <c r="X38" s="41" t="s">
        <v>27</v>
      </c>
      <c r="Y38" s="39">
        <v>2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7.9" customHeight="1">
      <c r="B39" s="37" t="s">
        <v>10</v>
      </c>
      <c r="C39" s="414"/>
      <c r="D39" s="2"/>
      <c r="E39" s="2"/>
      <c r="F39" s="2"/>
      <c r="G39" s="2"/>
      <c r="H39" s="2"/>
      <c r="I39" s="2"/>
      <c r="J39" s="2"/>
      <c r="K39" s="2"/>
      <c r="L39" s="2"/>
      <c r="M39" s="2" t="s">
        <v>84</v>
      </c>
      <c r="N39" s="129"/>
      <c r="O39" s="111">
        <v>10</v>
      </c>
      <c r="P39" s="2"/>
      <c r="Q39" s="2"/>
      <c r="R39" s="2"/>
      <c r="S39" s="2" t="s">
        <v>100</v>
      </c>
      <c r="T39" s="2"/>
      <c r="U39" s="2">
        <v>1</v>
      </c>
      <c r="V39" s="416"/>
      <c r="W39" s="89">
        <f>Y36*0+Y37*5+Y38*0+Y39*5+Y40*0+Y41*8</f>
        <v>29</v>
      </c>
      <c r="X39" s="41" t="s">
        <v>30</v>
      </c>
      <c r="Y39" s="39">
        <v>3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1"/>
    </row>
    <row r="40" spans="2:33" ht="27.9" customHeight="1">
      <c r="B40" s="413" t="s">
        <v>32</v>
      </c>
      <c r="C40" s="414"/>
      <c r="D40" s="422"/>
      <c r="E40" s="423"/>
      <c r="F40" s="2"/>
      <c r="G40" s="2"/>
      <c r="H40" s="2"/>
      <c r="I40" s="2"/>
      <c r="J40" s="2"/>
      <c r="K40" s="2"/>
      <c r="L40" s="2"/>
      <c r="M40" s="2"/>
      <c r="N40" s="45"/>
      <c r="O40" s="2"/>
      <c r="P40" s="2"/>
      <c r="Q40" s="2"/>
      <c r="R40" s="2"/>
      <c r="S40" s="2" t="s">
        <v>80</v>
      </c>
      <c r="T40" s="2"/>
      <c r="U40" s="2">
        <v>1</v>
      </c>
      <c r="V40" s="416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7.9" customHeight="1">
      <c r="B41" s="413"/>
      <c r="C41" s="414"/>
      <c r="D41" s="165"/>
      <c r="E41" s="166"/>
      <c r="F41" s="111"/>
      <c r="G41" s="2"/>
      <c r="H41" s="45"/>
      <c r="I41" s="2"/>
      <c r="J41" s="2"/>
      <c r="K41" s="2"/>
      <c r="L41" s="2"/>
      <c r="M41" s="2"/>
      <c r="N41" s="86"/>
      <c r="O41" s="2"/>
      <c r="P41" s="2"/>
      <c r="Q41" s="45"/>
      <c r="R41" s="2"/>
      <c r="S41" s="2"/>
      <c r="T41" s="45"/>
      <c r="U41" s="2"/>
      <c r="V41" s="416"/>
      <c r="W41" s="89">
        <f>Y36*2+Y37*7+Y38*1+Y39*0+Y40*0+Y41*8</f>
        <v>33.599999999999994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1"/>
    </row>
    <row r="42" spans="2:33" ht="27.9" customHeight="1">
      <c r="B42" s="47" t="s">
        <v>36</v>
      </c>
      <c r="C42" s="48"/>
      <c r="D42" s="2"/>
      <c r="E42" s="167"/>
      <c r="F42" s="168"/>
      <c r="G42" s="2"/>
      <c r="H42" s="45"/>
      <c r="I42" s="2"/>
      <c r="J42" s="2"/>
      <c r="K42" s="45"/>
      <c r="L42" s="2"/>
      <c r="M42" s="177"/>
      <c r="N42" s="130"/>
      <c r="O42" s="2"/>
      <c r="P42" s="2"/>
      <c r="Q42" s="45"/>
      <c r="R42" s="2"/>
      <c r="S42" s="2"/>
      <c r="T42" s="45"/>
      <c r="U42" s="2"/>
      <c r="V42" s="416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7.9" customHeight="1" thickBot="1">
      <c r="B43" s="181"/>
      <c r="C43" s="182"/>
      <c r="D43" s="183"/>
      <c r="E43" s="183"/>
      <c r="F43" s="184"/>
      <c r="G43" s="184"/>
      <c r="H43" s="183"/>
      <c r="I43" s="184"/>
      <c r="J43" s="184"/>
      <c r="K43" s="183"/>
      <c r="L43" s="184"/>
      <c r="M43" s="184"/>
      <c r="N43" s="183"/>
      <c r="O43" s="184"/>
      <c r="P43" s="184"/>
      <c r="Q43" s="183"/>
      <c r="R43" s="184"/>
      <c r="S43" s="184"/>
      <c r="T43" s="183"/>
      <c r="U43" s="184"/>
      <c r="V43" s="435"/>
      <c r="W43" s="185">
        <f>W37*4+W41*4+W39*9</f>
        <v>855.4</v>
      </c>
      <c r="X43" s="186"/>
      <c r="Y43" s="187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3"/>
    </row>
    <row r="44" spans="2:33" s="36" customFormat="1" ht="27.9" customHeight="1">
      <c r="B44" s="16"/>
      <c r="C44" s="16"/>
      <c r="D44" s="17"/>
      <c r="E44" s="16"/>
      <c r="F44" s="16"/>
      <c r="G44" s="16"/>
      <c r="H44" s="16"/>
      <c r="I44" s="76"/>
    </row>
    <row r="45" spans="2:33" ht="27.9" customHeight="1">
      <c r="B45" s="15"/>
      <c r="C45" s="17"/>
      <c r="D45" s="17"/>
      <c r="E45" s="17"/>
      <c r="F45" s="17"/>
      <c r="G45" s="17"/>
      <c r="H45" s="17"/>
      <c r="I45" s="91"/>
      <c r="K45" s="16"/>
      <c r="N45" s="16"/>
      <c r="Q45" s="16"/>
      <c r="T45" s="16"/>
      <c r="W45" s="16"/>
      <c r="X45" s="16"/>
      <c r="Y45" s="16"/>
      <c r="AB45" s="16"/>
    </row>
    <row r="46" spans="2:33" ht="27.9" customHeight="1">
      <c r="B46" s="16"/>
      <c r="C46" s="42"/>
      <c r="D46" s="17"/>
      <c r="E46" s="43"/>
      <c r="F46" s="17"/>
      <c r="G46" s="17"/>
      <c r="H46" s="44"/>
      <c r="I46" s="76"/>
      <c r="K46" s="16"/>
      <c r="N46" s="16"/>
      <c r="Q46" s="16"/>
      <c r="T46" s="16"/>
      <c r="W46" s="16"/>
      <c r="X46" s="16"/>
      <c r="Y46" s="16"/>
      <c r="AB46" s="16"/>
    </row>
    <row r="47" spans="2:33" ht="27.9" customHeight="1">
      <c r="B47" s="15"/>
      <c r="D47" s="17"/>
      <c r="E47" s="17"/>
      <c r="F47" s="17"/>
      <c r="G47" s="17"/>
      <c r="H47" s="17"/>
      <c r="I47" s="91"/>
      <c r="K47" s="16"/>
      <c r="N47" s="16"/>
      <c r="Q47" s="16"/>
      <c r="T47" s="16"/>
      <c r="W47" s="16"/>
      <c r="X47" s="16"/>
      <c r="Y47" s="16"/>
      <c r="AB47" s="16"/>
    </row>
    <row r="48" spans="2:33" ht="27.9" customHeight="1">
      <c r="B48" s="16"/>
      <c r="D48" s="17"/>
      <c r="E48" s="17"/>
      <c r="F48" s="17"/>
      <c r="G48" s="17"/>
      <c r="H48" s="17"/>
      <c r="I48" s="76"/>
      <c r="K48" s="16"/>
      <c r="N48" s="16"/>
      <c r="Q48" s="16"/>
      <c r="T48" s="16"/>
      <c r="W48" s="16"/>
      <c r="X48" s="16"/>
      <c r="Y48" s="16"/>
      <c r="AB48" s="16"/>
    </row>
    <row r="49" spans="2:28" ht="27.9" customHeight="1">
      <c r="B49" s="15"/>
      <c r="D49" s="17"/>
      <c r="E49" s="16"/>
      <c r="H49" s="16"/>
      <c r="I49" s="91"/>
      <c r="K49" s="16"/>
      <c r="N49" s="16"/>
      <c r="Q49" s="16"/>
      <c r="T49" s="16"/>
      <c r="W49" s="16"/>
      <c r="X49" s="16"/>
      <c r="Y49" s="16"/>
      <c r="AB49" s="16"/>
    </row>
    <row r="50" spans="2:28" ht="27.9" customHeight="1">
      <c r="B50" s="16"/>
      <c r="D50" s="17"/>
      <c r="E50" s="16"/>
      <c r="H50" s="16"/>
      <c r="I50" s="76"/>
      <c r="K50" s="16"/>
      <c r="N50" s="16"/>
      <c r="Q50" s="16"/>
      <c r="T50" s="16"/>
      <c r="W50" s="16"/>
      <c r="X50" s="16"/>
      <c r="Y50" s="16"/>
      <c r="AB50" s="16"/>
    </row>
    <row r="51" spans="2:28" ht="27.9" customHeight="1">
      <c r="B51" s="15"/>
      <c r="D51" s="17"/>
      <c r="E51" s="52"/>
      <c r="F51" s="52"/>
      <c r="G51" s="52"/>
      <c r="H51" s="16"/>
      <c r="I51" s="93"/>
      <c r="K51" s="16"/>
      <c r="N51" s="16"/>
      <c r="Q51" s="16"/>
      <c r="T51" s="16"/>
      <c r="W51" s="16"/>
      <c r="X51" s="16"/>
      <c r="Y51" s="16"/>
      <c r="AB51" s="16"/>
    </row>
  </sheetData>
  <mergeCells count="26">
    <mergeCell ref="C12:C17"/>
    <mergeCell ref="V12:V19"/>
    <mergeCell ref="B16:B17"/>
    <mergeCell ref="B1:Y1"/>
    <mergeCell ref="C4:C9"/>
    <mergeCell ref="V4:V11"/>
    <mergeCell ref="B8:B9"/>
    <mergeCell ref="G2:L2"/>
    <mergeCell ref="G7:H7"/>
    <mergeCell ref="G13:H13"/>
    <mergeCell ref="J13:K13"/>
    <mergeCell ref="G5:H5"/>
    <mergeCell ref="C36:C41"/>
    <mergeCell ref="V36:V43"/>
    <mergeCell ref="B40:B41"/>
    <mergeCell ref="D40:E40"/>
    <mergeCell ref="C20:C25"/>
    <mergeCell ref="V20:V27"/>
    <mergeCell ref="B24:B25"/>
    <mergeCell ref="C28:C33"/>
    <mergeCell ref="V28:V35"/>
    <mergeCell ref="B32:B33"/>
    <mergeCell ref="J30:K30"/>
    <mergeCell ref="S38:T38"/>
    <mergeCell ref="D24:E24"/>
    <mergeCell ref="S22:T22"/>
  </mergeCells>
  <phoneticPr fontId="19" type="noConversion"/>
  <pageMargins left="1.23" right="0.17" top="0.18" bottom="0.17" header="0.5" footer="0.23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topLeftCell="A29" zoomScale="75" zoomScaleNormal="75" workbookViewId="0">
      <selection activeCell="H24" sqref="H2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8" s="5" customFormat="1" ht="39">
      <c r="B1" s="426" t="s">
        <v>225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</row>
    <row r="2" spans="2:28" s="5" customFormat="1" ht="13.5" customHeight="1">
      <c r="B2" s="437" t="s">
        <v>136</v>
      </c>
      <c r="C2" s="428"/>
      <c r="D2" s="428"/>
      <c r="E2" s="428"/>
      <c r="F2" s="428"/>
      <c r="G2" s="42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8" ht="31.5" customHeight="1" thickBot="1">
      <c r="B3" s="81" t="s">
        <v>43</v>
      </c>
      <c r="C3" s="10"/>
      <c r="D3" s="11"/>
      <c r="E3" s="11"/>
      <c r="F3" s="11"/>
      <c r="G3" s="429" t="s">
        <v>85</v>
      </c>
      <c r="H3" s="429"/>
      <c r="I3" s="429"/>
      <c r="J3" s="429"/>
      <c r="K3" s="429"/>
      <c r="L3" s="42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  <c r="AB3" s="17"/>
    </row>
    <row r="4" spans="2:28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5.099999999999994" customHeight="1">
      <c r="B5" s="31">
        <v>6</v>
      </c>
      <c r="C5" s="414"/>
      <c r="D5" s="32" t="str">
        <f>'115.6月菜單'!B25</f>
        <v>香Q米飯</v>
      </c>
      <c r="E5" s="32" t="s">
        <v>54</v>
      </c>
      <c r="F5" s="1" t="s">
        <v>16</v>
      </c>
      <c r="G5" s="32" t="str">
        <f>'115.6月菜單'!B26</f>
        <v>紅燒肉</v>
      </c>
      <c r="H5" s="32" t="s">
        <v>17</v>
      </c>
      <c r="I5" s="1" t="s">
        <v>16</v>
      </c>
      <c r="J5" s="32" t="str">
        <f>'115.6月菜單'!B27</f>
        <v>雙絲炒蛋</v>
      </c>
      <c r="K5" s="32" t="s">
        <v>17</v>
      </c>
      <c r="L5" s="1" t="s">
        <v>16</v>
      </c>
      <c r="M5" s="32" t="str">
        <f>'115.6月菜單'!B28</f>
        <v>香酥翅小腿(炸)</v>
      </c>
      <c r="N5" s="32" t="s">
        <v>61</v>
      </c>
      <c r="O5" s="1" t="s">
        <v>16</v>
      </c>
      <c r="P5" s="32" t="str">
        <f>'115.6月菜單'!B29</f>
        <v>季節蔬菜</v>
      </c>
      <c r="Q5" s="32" t="s">
        <v>55</v>
      </c>
      <c r="R5" s="1" t="s">
        <v>16</v>
      </c>
      <c r="S5" s="32" t="str">
        <f>'115.6月菜單'!B30</f>
        <v>味噌海芽湯</v>
      </c>
      <c r="T5" s="32" t="s">
        <v>17</v>
      </c>
      <c r="U5" s="1" t="s">
        <v>16</v>
      </c>
      <c r="V5" s="415"/>
      <c r="W5" s="33" t="s">
        <v>44</v>
      </c>
      <c r="X5" s="34" t="s">
        <v>19</v>
      </c>
      <c r="Y5" s="35">
        <v>6</v>
      </c>
    </row>
    <row r="6" spans="2:28" ht="27.9" customHeight="1">
      <c r="B6" s="37" t="s">
        <v>8</v>
      </c>
      <c r="C6" s="414"/>
      <c r="D6" s="2" t="s">
        <v>59</v>
      </c>
      <c r="E6" s="2"/>
      <c r="F6" s="2">
        <v>120</v>
      </c>
      <c r="G6" s="418" t="s">
        <v>103</v>
      </c>
      <c r="H6" s="419"/>
      <c r="I6" s="2">
        <v>40</v>
      </c>
      <c r="J6" s="2" t="s">
        <v>64</v>
      </c>
      <c r="K6" s="2"/>
      <c r="L6" s="2">
        <v>30</v>
      </c>
      <c r="M6" s="111" t="s">
        <v>120</v>
      </c>
      <c r="N6" s="111"/>
      <c r="O6" s="111">
        <v>30</v>
      </c>
      <c r="P6" s="2" t="s">
        <v>60</v>
      </c>
      <c r="Q6" s="2"/>
      <c r="R6" s="2">
        <v>120</v>
      </c>
      <c r="S6" s="111" t="s">
        <v>82</v>
      </c>
      <c r="T6" s="111"/>
      <c r="U6" s="111">
        <v>1</v>
      </c>
      <c r="V6" s="416"/>
      <c r="W6" s="91">
        <f>Y5*15+Y6*0+Y7*5+Y8*0+Y9*15+Y10*12+15</f>
        <v>115</v>
      </c>
      <c r="X6" s="38" t="s">
        <v>25</v>
      </c>
      <c r="Y6" s="39">
        <v>2.9</v>
      </c>
    </row>
    <row r="7" spans="2:28" ht="27.9" customHeight="1">
      <c r="B7" s="37">
        <v>15</v>
      </c>
      <c r="C7" s="414"/>
      <c r="D7" s="2"/>
      <c r="E7" s="2"/>
      <c r="F7" s="2"/>
      <c r="G7" s="2" t="s">
        <v>134</v>
      </c>
      <c r="H7" s="88"/>
      <c r="I7" s="2">
        <v>30</v>
      </c>
      <c r="J7" s="2" t="s">
        <v>79</v>
      </c>
      <c r="K7" s="2"/>
      <c r="L7" s="2">
        <v>40</v>
      </c>
      <c r="M7" s="111"/>
      <c r="N7" s="111"/>
      <c r="O7" s="111"/>
      <c r="P7" s="2"/>
      <c r="Q7" s="2"/>
      <c r="R7" s="2"/>
      <c r="S7" s="111" t="s">
        <v>123</v>
      </c>
      <c r="T7" s="111"/>
      <c r="U7" s="111">
        <v>5</v>
      </c>
      <c r="V7" s="416"/>
      <c r="W7" s="40" t="s">
        <v>46</v>
      </c>
      <c r="X7" s="41" t="s">
        <v>27</v>
      </c>
      <c r="Y7" s="39">
        <v>2</v>
      </c>
    </row>
    <row r="8" spans="2:28" ht="27.9" customHeight="1">
      <c r="B8" s="37" t="s">
        <v>10</v>
      </c>
      <c r="C8" s="414"/>
      <c r="D8" s="2"/>
      <c r="E8" s="2"/>
      <c r="F8" s="2"/>
      <c r="G8" s="111" t="s">
        <v>204</v>
      </c>
      <c r="H8" s="111"/>
      <c r="I8" s="111">
        <v>10</v>
      </c>
      <c r="J8" s="2" t="s">
        <v>100</v>
      </c>
      <c r="K8" s="2"/>
      <c r="L8" s="2">
        <v>10</v>
      </c>
      <c r="M8" s="172"/>
      <c r="N8" s="118"/>
      <c r="O8" s="137"/>
      <c r="P8" s="2"/>
      <c r="Q8" s="45"/>
      <c r="R8" s="2"/>
      <c r="S8" s="111" t="s">
        <v>97</v>
      </c>
      <c r="T8" s="111"/>
      <c r="U8" s="111">
        <v>1</v>
      </c>
      <c r="V8" s="416"/>
      <c r="W8" s="89">
        <f>Y5*0+Y6*5+Y7*0+Y8*5+Y9*0+Y10*8</f>
        <v>29.5</v>
      </c>
      <c r="X8" s="41" t="s">
        <v>30</v>
      </c>
      <c r="Y8" s="39">
        <v>3</v>
      </c>
    </row>
    <row r="9" spans="2:28" ht="27.9" customHeight="1">
      <c r="B9" s="413" t="s">
        <v>37</v>
      </c>
      <c r="C9" s="414"/>
      <c r="D9" s="2"/>
      <c r="E9" s="2"/>
      <c r="F9" s="2"/>
      <c r="G9" s="2"/>
      <c r="H9" s="45"/>
      <c r="I9" s="2"/>
      <c r="J9" s="2"/>
      <c r="K9" s="86"/>
      <c r="L9" s="2"/>
      <c r="M9" s="111"/>
      <c r="N9" s="111"/>
      <c r="O9" s="111"/>
      <c r="P9" s="2"/>
      <c r="Q9" s="45"/>
      <c r="R9" s="2"/>
      <c r="S9" s="2"/>
      <c r="T9" s="45"/>
      <c r="U9" s="2"/>
      <c r="V9" s="416"/>
      <c r="W9" s="40" t="s">
        <v>47</v>
      </c>
      <c r="X9" s="41" t="s">
        <v>33</v>
      </c>
      <c r="Y9" s="39">
        <v>0</v>
      </c>
    </row>
    <row r="10" spans="2:28" ht="27.9" customHeight="1">
      <c r="B10" s="413"/>
      <c r="C10" s="414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416"/>
      <c r="W10" s="89">
        <f>Y5*2+Y6*7+Y7*1+Y8*0+Y9*0+Y10*8</f>
        <v>34.299999999999997</v>
      </c>
      <c r="X10" s="80" t="s">
        <v>42</v>
      </c>
      <c r="Y10" s="46">
        <v>0</v>
      </c>
    </row>
    <row r="11" spans="2:28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6"/>
      <c r="W11" s="40" t="s">
        <v>12</v>
      </c>
      <c r="X11" s="49"/>
      <c r="Y11" s="39"/>
    </row>
    <row r="12" spans="2:28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17"/>
      <c r="W12" s="90">
        <f>W6*4+W10*4+W8*9</f>
        <v>862.7</v>
      </c>
      <c r="X12" s="53"/>
      <c r="Y12" s="54"/>
    </row>
    <row r="13" spans="2:28" s="36" customFormat="1" ht="27.9" customHeight="1">
      <c r="B13" s="31">
        <v>6</v>
      </c>
      <c r="C13" s="414"/>
      <c r="D13" s="32" t="str">
        <f>'115.6月菜單'!F25</f>
        <v>糙米飯</v>
      </c>
      <c r="E13" s="32" t="s">
        <v>78</v>
      </c>
      <c r="F13" s="32"/>
      <c r="G13" s="32" t="str">
        <f>'115.6月菜單'!F26</f>
        <v>元氣豬里肌</v>
      </c>
      <c r="H13" s="32" t="s">
        <v>93</v>
      </c>
      <c r="I13" s="32"/>
      <c r="J13" s="32" t="str">
        <f>'115.6月菜單'!F27</f>
        <v>麻婆豆腐(豆)</v>
      </c>
      <c r="K13" s="32" t="s">
        <v>17</v>
      </c>
      <c r="L13" s="32"/>
      <c r="M13" s="32" t="str">
        <f>'115.6月菜單'!F28</f>
        <v>沙茶竹筍</v>
      </c>
      <c r="N13" s="32" t="s">
        <v>122</v>
      </c>
      <c r="O13" s="32"/>
      <c r="P13" s="32" t="str">
        <f>'115.6月菜單'!F29</f>
        <v>季節蔬菜</v>
      </c>
      <c r="Q13" s="32" t="s">
        <v>18</v>
      </c>
      <c r="R13" s="32"/>
      <c r="S13" s="32" t="str">
        <f>'115.6月菜單'!F30</f>
        <v>冬瓜鮮菇湯</v>
      </c>
      <c r="T13" s="32" t="s">
        <v>17</v>
      </c>
      <c r="U13" s="32"/>
      <c r="V13" s="415"/>
      <c r="W13" s="33" t="s">
        <v>44</v>
      </c>
      <c r="X13" s="34" t="s">
        <v>19</v>
      </c>
      <c r="Y13" s="35">
        <v>6</v>
      </c>
    </row>
    <row r="14" spans="2:28" ht="27.9" customHeight="1">
      <c r="B14" s="37" t="s">
        <v>118</v>
      </c>
      <c r="C14" s="414"/>
      <c r="D14" s="2" t="s">
        <v>24</v>
      </c>
      <c r="E14" s="2"/>
      <c r="F14" s="2">
        <v>80</v>
      </c>
      <c r="G14" s="418" t="s">
        <v>98</v>
      </c>
      <c r="H14" s="419"/>
      <c r="I14" s="2">
        <v>40</v>
      </c>
      <c r="J14" s="179" t="s">
        <v>84</v>
      </c>
      <c r="K14" s="173"/>
      <c r="L14" s="2">
        <v>3</v>
      </c>
      <c r="M14" s="163" t="s">
        <v>102</v>
      </c>
      <c r="N14" s="215"/>
      <c r="O14" s="2">
        <v>50</v>
      </c>
      <c r="P14" s="2" t="s">
        <v>128</v>
      </c>
      <c r="Q14" s="2"/>
      <c r="R14" s="2">
        <v>120</v>
      </c>
      <c r="S14" s="2" t="s">
        <v>87</v>
      </c>
      <c r="T14" s="2"/>
      <c r="U14" s="2">
        <v>30</v>
      </c>
      <c r="V14" s="416"/>
      <c r="W14" s="91">
        <f>Y13*15+Y14*0+Y15*5+Y16*0+Y17*15+Y18*12+15</f>
        <v>115.5</v>
      </c>
      <c r="X14" s="38" t="s">
        <v>25</v>
      </c>
      <c r="Y14" s="39">
        <v>2.8</v>
      </c>
    </row>
    <row r="15" spans="2:28" ht="27.9" customHeight="1">
      <c r="B15" s="37">
        <v>16</v>
      </c>
      <c r="C15" s="414"/>
      <c r="D15" s="2" t="s">
        <v>111</v>
      </c>
      <c r="E15" s="2"/>
      <c r="F15" s="2">
        <v>40</v>
      </c>
      <c r="G15" s="2"/>
      <c r="H15" s="2"/>
      <c r="I15" s="2"/>
      <c r="J15" s="2" t="s">
        <v>94</v>
      </c>
      <c r="K15" s="2" t="s">
        <v>92</v>
      </c>
      <c r="L15" s="2">
        <v>60</v>
      </c>
      <c r="M15" s="2" t="s">
        <v>69</v>
      </c>
      <c r="N15" s="86"/>
      <c r="O15" s="2">
        <v>5</v>
      </c>
      <c r="P15" s="2"/>
      <c r="Q15" s="2"/>
      <c r="R15" s="2"/>
      <c r="S15" s="2" t="s">
        <v>144</v>
      </c>
      <c r="T15" s="88"/>
      <c r="U15" s="2">
        <v>5</v>
      </c>
      <c r="V15" s="416"/>
      <c r="W15" s="40" t="s">
        <v>46</v>
      </c>
      <c r="X15" s="41" t="s">
        <v>27</v>
      </c>
      <c r="Y15" s="39">
        <v>2.1</v>
      </c>
    </row>
    <row r="16" spans="2:28" ht="27.9" customHeight="1">
      <c r="B16" s="37" t="s">
        <v>10</v>
      </c>
      <c r="C16" s="414"/>
      <c r="D16" s="2"/>
      <c r="E16" s="45"/>
      <c r="F16" s="2"/>
      <c r="G16" s="2"/>
      <c r="H16" s="45"/>
      <c r="I16" s="2"/>
      <c r="J16" s="2"/>
      <c r="K16" s="45"/>
      <c r="L16" s="2"/>
      <c r="M16" s="2" t="s">
        <v>147</v>
      </c>
      <c r="N16" s="86"/>
      <c r="O16" s="2">
        <v>0.5</v>
      </c>
      <c r="P16" s="2"/>
      <c r="Q16" s="45"/>
      <c r="R16" s="2"/>
      <c r="S16" s="2" t="s">
        <v>97</v>
      </c>
      <c r="T16" s="2"/>
      <c r="U16" s="2">
        <v>1</v>
      </c>
      <c r="V16" s="416"/>
      <c r="W16" s="89">
        <f>Y13*0+Y14*5+Y15*0+Y16*5+Y17*0+Y18*8</f>
        <v>29</v>
      </c>
      <c r="X16" s="41" t="s">
        <v>30</v>
      </c>
      <c r="Y16" s="39">
        <v>3</v>
      </c>
    </row>
    <row r="17" spans="2:25" ht="27.9" customHeight="1">
      <c r="B17" s="413" t="s">
        <v>38</v>
      </c>
      <c r="C17" s="414"/>
      <c r="D17" s="45"/>
      <c r="E17" s="45"/>
      <c r="F17" s="2"/>
      <c r="G17" s="2"/>
      <c r="H17" s="45"/>
      <c r="I17" s="2"/>
      <c r="J17" s="2"/>
      <c r="K17" s="2"/>
      <c r="L17" s="2"/>
      <c r="M17" s="2" t="s">
        <v>100</v>
      </c>
      <c r="N17" s="45"/>
      <c r="O17" s="2">
        <v>1</v>
      </c>
      <c r="P17" s="2"/>
      <c r="Q17" s="45"/>
      <c r="R17" s="2"/>
      <c r="S17" s="2"/>
      <c r="T17" s="2"/>
      <c r="U17" s="2"/>
      <c r="V17" s="416"/>
      <c r="W17" s="40" t="s">
        <v>47</v>
      </c>
      <c r="X17" s="41" t="s">
        <v>33</v>
      </c>
      <c r="Y17" s="39">
        <v>0</v>
      </c>
    </row>
    <row r="18" spans="2:25" ht="27.9" customHeight="1">
      <c r="B18" s="413"/>
      <c r="C18" s="414"/>
      <c r="D18" s="45"/>
      <c r="E18" s="45"/>
      <c r="F18" s="2"/>
      <c r="G18" s="2"/>
      <c r="H18" s="45"/>
      <c r="I18" s="2"/>
      <c r="J18" s="2"/>
      <c r="K18" s="2"/>
      <c r="L18" s="2"/>
      <c r="M18" s="424" t="s">
        <v>107</v>
      </c>
      <c r="N18" s="425"/>
      <c r="O18" s="2">
        <v>10</v>
      </c>
      <c r="P18" s="2"/>
      <c r="Q18" s="45"/>
      <c r="R18" s="2"/>
      <c r="S18" s="2"/>
      <c r="T18" s="119"/>
      <c r="U18" s="2"/>
      <c r="V18" s="416"/>
      <c r="W18" s="89">
        <f>Y13*2+Y14*7+Y15*1+Y16*0+Y17*0+Y18*8</f>
        <v>33.699999999999996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424"/>
      <c r="N19" s="425"/>
      <c r="O19" s="2"/>
      <c r="P19" s="2"/>
      <c r="Q19" s="45"/>
      <c r="R19" s="2"/>
      <c r="S19" s="2"/>
      <c r="T19" s="119"/>
      <c r="U19" s="119"/>
      <c r="V19" s="416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17"/>
      <c r="W20" s="90">
        <f>W14*4+W18*4+W16*9</f>
        <v>857.8</v>
      </c>
      <c r="X20" s="53"/>
      <c r="Y20" s="54"/>
    </row>
    <row r="21" spans="2:25" s="36" customFormat="1" ht="27.9" customHeight="1">
      <c r="B21" s="31">
        <v>6</v>
      </c>
      <c r="C21" s="414"/>
      <c r="D21" s="32" t="str">
        <f>'115.6月菜單'!J25</f>
        <v>香Q米飯</v>
      </c>
      <c r="E21" s="32" t="s">
        <v>17</v>
      </c>
      <c r="F21" s="32"/>
      <c r="G21" s="32" t="str">
        <f>'115.6月菜單'!J26</f>
        <v>BBQ烤雞排</v>
      </c>
      <c r="H21" s="32" t="s">
        <v>63</v>
      </c>
      <c r="I21" s="32"/>
      <c r="J21" s="32" t="str">
        <f>'115.6月菜單'!J27</f>
        <v>酢醬高麗菜</v>
      </c>
      <c r="K21" s="32" t="s">
        <v>17</v>
      </c>
      <c r="L21" s="32"/>
      <c r="M21" s="32" t="str">
        <f>'115.6月菜單'!J28</f>
        <v>黑輪滷味(豆)(加)</v>
      </c>
      <c r="N21" s="32" t="s">
        <v>129</v>
      </c>
      <c r="O21" s="32"/>
      <c r="P21" s="32" t="str">
        <f>'115.6月菜單'!J29</f>
        <v>季節蔬菜</v>
      </c>
      <c r="Q21" s="32" t="s">
        <v>18</v>
      </c>
      <c r="R21" s="32"/>
      <c r="S21" s="32" t="str">
        <f>'115.6月菜單'!J30</f>
        <v>玉米濃湯(芡)</v>
      </c>
      <c r="T21" s="32" t="s">
        <v>125</v>
      </c>
      <c r="U21" s="32"/>
      <c r="V21" s="415"/>
      <c r="W21" s="33" t="s">
        <v>44</v>
      </c>
      <c r="X21" s="34" t="s">
        <v>19</v>
      </c>
      <c r="Y21" s="35">
        <v>6.2</v>
      </c>
    </row>
    <row r="22" spans="2:25" s="57" customFormat="1" ht="27.75" customHeight="1">
      <c r="B22" s="37" t="s">
        <v>8</v>
      </c>
      <c r="C22" s="414"/>
      <c r="D22" s="2" t="s">
        <v>24</v>
      </c>
      <c r="E22" s="2"/>
      <c r="F22" s="2">
        <v>120</v>
      </c>
      <c r="G22" s="420" t="s">
        <v>259</v>
      </c>
      <c r="H22" s="421"/>
      <c r="I22" s="2">
        <v>70</v>
      </c>
      <c r="J22" s="2" t="s">
        <v>114</v>
      </c>
      <c r="K22" s="2"/>
      <c r="L22" s="2">
        <v>55</v>
      </c>
      <c r="M22" s="2" t="s">
        <v>215</v>
      </c>
      <c r="N22" s="2" t="s">
        <v>81</v>
      </c>
      <c r="O22" s="2">
        <v>10</v>
      </c>
      <c r="P22" s="2" t="s">
        <v>60</v>
      </c>
      <c r="Q22" s="2"/>
      <c r="R22" s="2">
        <v>120</v>
      </c>
      <c r="S22" s="2" t="s">
        <v>101</v>
      </c>
      <c r="T22" s="2"/>
      <c r="U22" s="2">
        <v>20</v>
      </c>
      <c r="V22" s="416"/>
      <c r="W22" s="91">
        <f>Y21*15+Y22*0+Y23*5+Y24*0+Y25*15+Y26*12+15</f>
        <v>119.5</v>
      </c>
      <c r="X22" s="38" t="s">
        <v>25</v>
      </c>
      <c r="Y22" s="39">
        <v>2.7</v>
      </c>
    </row>
    <row r="23" spans="2:25" s="57" customFormat="1" ht="27.9" customHeight="1">
      <c r="B23" s="37">
        <v>17</v>
      </c>
      <c r="C23" s="414"/>
      <c r="D23" s="2"/>
      <c r="E23" s="2"/>
      <c r="F23" s="2"/>
      <c r="G23" s="2"/>
      <c r="H23" s="2"/>
      <c r="I23" s="2"/>
      <c r="J23" s="2" t="s">
        <v>100</v>
      </c>
      <c r="K23" s="2"/>
      <c r="L23" s="2">
        <v>1</v>
      </c>
      <c r="M23" s="163" t="s">
        <v>135</v>
      </c>
      <c r="N23" s="164" t="s">
        <v>92</v>
      </c>
      <c r="O23" s="2">
        <v>10</v>
      </c>
      <c r="P23" s="2"/>
      <c r="Q23" s="2"/>
      <c r="R23" s="2"/>
      <c r="S23" s="2" t="s">
        <v>64</v>
      </c>
      <c r="T23" s="2"/>
      <c r="U23" s="2">
        <v>10</v>
      </c>
      <c r="V23" s="416"/>
      <c r="W23" s="40" t="s">
        <v>46</v>
      </c>
      <c r="X23" s="41" t="s">
        <v>27</v>
      </c>
      <c r="Y23" s="39">
        <v>2.2999999999999998</v>
      </c>
    </row>
    <row r="24" spans="2:25" s="57" customFormat="1" ht="27.9" customHeight="1">
      <c r="B24" s="37" t="s">
        <v>10</v>
      </c>
      <c r="C24" s="414"/>
      <c r="D24" s="2"/>
      <c r="E24" s="2"/>
      <c r="F24" s="2"/>
      <c r="G24" s="2"/>
      <c r="H24" s="45"/>
      <c r="I24" s="2"/>
      <c r="J24" s="2" t="s">
        <v>84</v>
      </c>
      <c r="K24" s="2"/>
      <c r="L24" s="2">
        <v>5</v>
      </c>
      <c r="M24" s="2" t="s">
        <v>149</v>
      </c>
      <c r="N24" s="164" t="s">
        <v>92</v>
      </c>
      <c r="O24" s="2">
        <v>10</v>
      </c>
      <c r="P24" s="2"/>
      <c r="Q24" s="45"/>
      <c r="R24" s="2"/>
      <c r="S24" s="424"/>
      <c r="T24" s="425"/>
      <c r="U24" s="2"/>
      <c r="V24" s="416"/>
      <c r="W24" s="89">
        <f>Y21*0+Y22*5+Y23*0+Y24*5+Y25*0+Y26*8</f>
        <v>28.5</v>
      </c>
      <c r="X24" s="41" t="s">
        <v>30</v>
      </c>
      <c r="Y24" s="39">
        <v>3</v>
      </c>
    </row>
    <row r="25" spans="2:25" s="57" customFormat="1" ht="27.9" customHeight="1">
      <c r="B25" s="413" t="s">
        <v>62</v>
      </c>
      <c r="C25" s="414"/>
      <c r="D25" s="2"/>
      <c r="E25" s="2"/>
      <c r="F25" s="2"/>
      <c r="G25" s="2"/>
      <c r="H25" s="45"/>
      <c r="I25" s="2"/>
      <c r="J25" s="2" t="s">
        <v>109</v>
      </c>
      <c r="K25" s="2"/>
      <c r="L25" s="2">
        <v>1</v>
      </c>
      <c r="M25" s="2" t="s">
        <v>134</v>
      </c>
      <c r="N25" s="45"/>
      <c r="O25" s="2">
        <v>30</v>
      </c>
      <c r="P25" s="2"/>
      <c r="Q25" s="45"/>
      <c r="R25" s="2"/>
      <c r="S25" s="2"/>
      <c r="T25" s="2"/>
      <c r="U25" s="2"/>
      <c r="V25" s="416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413"/>
      <c r="C26" s="414"/>
      <c r="D26" s="88"/>
      <c r="E26" s="45"/>
      <c r="F26" s="2"/>
      <c r="G26" s="62"/>
      <c r="H26" s="45"/>
      <c r="I26" s="2"/>
      <c r="J26" s="2"/>
      <c r="K26" s="45"/>
      <c r="L26" s="2"/>
      <c r="N26" s="88"/>
      <c r="O26" s="2"/>
      <c r="P26" s="2"/>
      <c r="Q26" s="45"/>
      <c r="R26" s="2"/>
      <c r="S26" s="2"/>
      <c r="T26" s="45"/>
      <c r="U26" s="2"/>
      <c r="V26" s="416"/>
      <c r="W26" s="89">
        <f>Y21*2+Y22*7+Y23*1+Y24*0+Y25*0+Y26*8</f>
        <v>33.6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30"/>
      <c r="N27" s="88"/>
      <c r="O27" s="2"/>
      <c r="P27" s="2"/>
      <c r="Q27" s="45"/>
      <c r="R27" s="2"/>
      <c r="S27" s="2"/>
      <c r="T27" s="45"/>
      <c r="U27" s="2"/>
      <c r="V27" s="416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17"/>
      <c r="W28" s="90">
        <f>W22*4+W26*4+W24*9</f>
        <v>868.9</v>
      </c>
      <c r="X28" s="53"/>
      <c r="Y28" s="54"/>
    </row>
    <row r="29" spans="2:25" s="36" customFormat="1" ht="27.9" customHeight="1">
      <c r="B29" s="31">
        <v>6</v>
      </c>
      <c r="C29" s="414"/>
      <c r="D29" s="32" t="str">
        <f>'115.6月菜單'!N25</f>
        <v>香Q米飯</v>
      </c>
      <c r="E29" s="32" t="s">
        <v>54</v>
      </c>
      <c r="F29" s="32"/>
      <c r="G29" s="32" t="str">
        <f>'115.6月菜單'!N26</f>
        <v>無骨雞排(加)(炸)</v>
      </c>
      <c r="H29" s="32" t="s">
        <v>61</v>
      </c>
      <c r="I29" s="32"/>
      <c r="J29" s="32" t="str">
        <f>'115.6月菜單'!N27</f>
        <v>黃金咖哩雞</v>
      </c>
      <c r="K29" s="32" t="s">
        <v>17</v>
      </c>
      <c r="L29" s="32"/>
      <c r="M29" s="32" t="str">
        <f>'115.6月菜單'!N28</f>
        <v>芽菜拌肉絲</v>
      </c>
      <c r="N29" s="32" t="s">
        <v>129</v>
      </c>
      <c r="O29" s="32"/>
      <c r="P29" s="32" t="str">
        <f>'115.6月菜單'!N29</f>
        <v>季節蔬菜</v>
      </c>
      <c r="Q29" s="32" t="s">
        <v>18</v>
      </c>
      <c r="R29" s="32"/>
      <c r="S29" s="32" t="str">
        <f>'115.6月菜單'!N30</f>
        <v>紫菜蛋花湯/水果</v>
      </c>
      <c r="T29" s="32" t="s">
        <v>17</v>
      </c>
      <c r="U29" s="32"/>
      <c r="V29" s="415" t="s">
        <v>35</v>
      </c>
      <c r="W29" s="33" t="s">
        <v>44</v>
      </c>
      <c r="X29" s="34" t="s">
        <v>19</v>
      </c>
      <c r="Y29" s="35">
        <v>6.4</v>
      </c>
    </row>
    <row r="30" spans="2:25" ht="27.9" customHeight="1">
      <c r="B30" s="37" t="s">
        <v>8</v>
      </c>
      <c r="C30" s="414"/>
      <c r="D30" s="2" t="s">
        <v>24</v>
      </c>
      <c r="E30" s="2"/>
      <c r="F30" s="2">
        <v>120</v>
      </c>
      <c r="G30" s="214" t="s">
        <v>219</v>
      </c>
      <c r="H30" s="2"/>
      <c r="I30" s="2">
        <v>60</v>
      </c>
      <c r="J30" s="191" t="s">
        <v>124</v>
      </c>
      <c r="K30" s="192"/>
      <c r="L30" s="193">
        <v>40</v>
      </c>
      <c r="M30" s="2" t="s">
        <v>99</v>
      </c>
      <c r="N30" s="2"/>
      <c r="O30" s="2">
        <v>60</v>
      </c>
      <c r="P30" s="2" t="s">
        <v>60</v>
      </c>
      <c r="Q30" s="2"/>
      <c r="R30" s="2">
        <v>120</v>
      </c>
      <c r="S30" s="2" t="s">
        <v>119</v>
      </c>
      <c r="T30" s="2"/>
      <c r="U30" s="2">
        <v>1</v>
      </c>
      <c r="V30" s="416"/>
      <c r="W30" s="91">
        <f>Y29*15+Y30*0+Y31*5+Y32*0+Y33*15+Y34*12</f>
        <v>121</v>
      </c>
      <c r="X30" s="38" t="s">
        <v>25</v>
      </c>
      <c r="Y30" s="39">
        <v>2.7</v>
      </c>
    </row>
    <row r="31" spans="2:25" ht="27.9" customHeight="1">
      <c r="B31" s="37">
        <v>18</v>
      </c>
      <c r="C31" s="414"/>
      <c r="D31" s="2"/>
      <c r="E31" s="2"/>
      <c r="F31" s="2"/>
      <c r="G31" s="163"/>
      <c r="H31" s="164"/>
      <c r="I31" s="2"/>
      <c r="J31" s="191" t="s">
        <v>212</v>
      </c>
      <c r="K31" s="192"/>
      <c r="L31" s="193">
        <v>20</v>
      </c>
      <c r="M31" s="424" t="s">
        <v>107</v>
      </c>
      <c r="N31" s="425"/>
      <c r="O31" s="2">
        <v>10</v>
      </c>
      <c r="P31" s="2"/>
      <c r="Q31" s="2"/>
      <c r="R31" s="2"/>
      <c r="S31" s="2" t="s">
        <v>64</v>
      </c>
      <c r="T31" s="2"/>
      <c r="U31" s="2">
        <v>10</v>
      </c>
      <c r="V31" s="416"/>
      <c r="W31" s="40" t="s">
        <v>46</v>
      </c>
      <c r="X31" s="41" t="s">
        <v>27</v>
      </c>
      <c r="Y31" s="39">
        <v>2</v>
      </c>
    </row>
    <row r="32" spans="2:25" ht="27.9" customHeight="1">
      <c r="B32" s="37" t="s">
        <v>10</v>
      </c>
      <c r="C32" s="414"/>
      <c r="D32" s="2"/>
      <c r="E32" s="2"/>
      <c r="F32" s="2"/>
      <c r="G32" s="2"/>
      <c r="H32" s="45"/>
      <c r="I32" s="2"/>
      <c r="J32" s="194" t="s">
        <v>100</v>
      </c>
      <c r="K32" s="195"/>
      <c r="L32" s="196">
        <v>5</v>
      </c>
      <c r="M32" s="2" t="s">
        <v>100</v>
      </c>
      <c r="N32" s="86"/>
      <c r="O32" s="2">
        <v>1</v>
      </c>
      <c r="P32" s="2"/>
      <c r="Q32" s="45"/>
      <c r="R32" s="2"/>
      <c r="S32" s="2" t="s">
        <v>97</v>
      </c>
      <c r="T32" s="2"/>
      <c r="U32" s="2">
        <v>1</v>
      </c>
      <c r="V32" s="416"/>
      <c r="W32" s="89">
        <f>Y29*0+Y30*5+Y31*0+Y32*5+Y33*0+Y34*8</f>
        <v>28.5</v>
      </c>
      <c r="X32" s="41" t="s">
        <v>30</v>
      </c>
      <c r="Y32" s="39">
        <v>3</v>
      </c>
    </row>
    <row r="33" spans="2:25" ht="27.9" customHeight="1">
      <c r="B33" s="413" t="s">
        <v>40</v>
      </c>
      <c r="C33" s="414"/>
      <c r="D33" s="2"/>
      <c r="E33" s="2"/>
      <c r="F33" s="2"/>
      <c r="G33" s="2"/>
      <c r="H33" s="45"/>
      <c r="I33" s="2"/>
      <c r="J33" s="192" t="s">
        <v>148</v>
      </c>
      <c r="K33" s="197"/>
      <c r="L33" s="198">
        <v>1</v>
      </c>
      <c r="M33" s="2"/>
      <c r="N33" s="45"/>
      <c r="O33" s="2"/>
      <c r="P33" s="2"/>
      <c r="Q33" s="45"/>
      <c r="R33" s="2"/>
      <c r="S33" s="2"/>
      <c r="T33" s="2"/>
      <c r="U33" s="2"/>
      <c r="V33" s="416"/>
      <c r="W33" s="40" t="s">
        <v>47</v>
      </c>
      <c r="X33" s="41" t="s">
        <v>33</v>
      </c>
      <c r="Y33" s="39">
        <v>1</v>
      </c>
    </row>
    <row r="34" spans="2:25" ht="27.9" customHeight="1">
      <c r="B34" s="413"/>
      <c r="C34" s="414"/>
      <c r="D34" s="88"/>
      <c r="E34" s="45"/>
      <c r="F34" s="2"/>
      <c r="G34" s="62"/>
      <c r="H34" s="45"/>
      <c r="I34" s="2"/>
      <c r="J34" s="2"/>
      <c r="K34" s="45"/>
      <c r="L34" s="2"/>
      <c r="M34" s="57"/>
      <c r="N34" s="88"/>
      <c r="O34" s="2"/>
      <c r="P34" s="2"/>
      <c r="Q34" s="45"/>
      <c r="R34" s="2"/>
      <c r="S34" s="2"/>
      <c r="T34" s="45"/>
      <c r="U34" s="2"/>
      <c r="V34" s="416"/>
      <c r="W34" s="89">
        <f>Y29*2+Y30*7+Y31*1+Y32*0+Y33*0+Y34*8</f>
        <v>33.700000000000003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30"/>
      <c r="N35" s="88"/>
      <c r="O35" s="2"/>
      <c r="P35" s="2"/>
      <c r="Q35" s="45"/>
      <c r="R35" s="2"/>
      <c r="S35" s="2"/>
      <c r="T35" s="45"/>
      <c r="U35" s="2"/>
      <c r="V35" s="416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17"/>
      <c r="W36" s="90">
        <f>W30*4+W34*4+W32*9</f>
        <v>875.3</v>
      </c>
      <c r="X36" s="53"/>
      <c r="Y36" s="54"/>
    </row>
    <row r="37" spans="2:25" s="36" customFormat="1" ht="27.9" customHeight="1">
      <c r="B37" s="31">
        <v>6</v>
      </c>
      <c r="C37" s="414"/>
      <c r="D37" s="32" t="str">
        <f>'115.6月菜單'!R25</f>
        <v>端午節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15"/>
      <c r="W37" s="33"/>
      <c r="X37" s="34"/>
      <c r="Y37" s="35"/>
    </row>
    <row r="38" spans="2:25" ht="27.9" customHeight="1">
      <c r="B38" s="37" t="s">
        <v>8</v>
      </c>
      <c r="C38" s="414"/>
      <c r="D38" s="2"/>
      <c r="E38" s="2"/>
      <c r="F38" s="2"/>
      <c r="G38" s="418"/>
      <c r="H38" s="4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16"/>
      <c r="W38" s="91"/>
      <c r="X38" s="38"/>
      <c r="Y38" s="39"/>
    </row>
    <row r="39" spans="2:25" ht="27.9" customHeight="1">
      <c r="B39" s="37">
        <v>19</v>
      </c>
      <c r="C39" s="414"/>
      <c r="D39" s="2"/>
      <c r="E39" s="2"/>
      <c r="F39" s="2"/>
      <c r="G39" s="163"/>
      <c r="H39" s="16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16"/>
      <c r="W39" s="40"/>
      <c r="X39" s="41"/>
      <c r="Y39" s="39"/>
    </row>
    <row r="40" spans="2:25" ht="27.9" customHeight="1">
      <c r="B40" s="37" t="s">
        <v>10</v>
      </c>
      <c r="C40" s="414"/>
      <c r="D40" s="2"/>
      <c r="E40" s="2"/>
      <c r="F40" s="2"/>
      <c r="G40" s="2"/>
      <c r="H40" s="45"/>
      <c r="I40" s="2"/>
      <c r="J40" s="2"/>
      <c r="K40" s="2"/>
      <c r="L40" s="2"/>
      <c r="M40" s="2"/>
      <c r="N40" s="86"/>
      <c r="O40" s="2"/>
      <c r="P40" s="2"/>
      <c r="Q40" s="45"/>
      <c r="R40" s="2"/>
      <c r="S40" s="2"/>
      <c r="T40" s="2"/>
      <c r="U40" s="2"/>
      <c r="V40" s="416"/>
      <c r="W40" s="89"/>
      <c r="X40" s="41"/>
      <c r="Y40" s="39"/>
    </row>
    <row r="41" spans="2:25" ht="27.9" customHeight="1">
      <c r="B41" s="413" t="s">
        <v>56</v>
      </c>
      <c r="C41" s="414"/>
      <c r="D41" s="2"/>
      <c r="E41" s="2"/>
      <c r="F41" s="2"/>
      <c r="G41" s="2"/>
      <c r="H41" s="45"/>
      <c r="I41" s="2"/>
      <c r="J41" s="2"/>
      <c r="K41" s="2"/>
      <c r="L41" s="2"/>
      <c r="M41" s="57"/>
      <c r="N41" s="88"/>
      <c r="O41" s="2"/>
      <c r="P41" s="2"/>
      <c r="Q41" s="45"/>
      <c r="R41" s="2"/>
      <c r="S41" s="2"/>
      <c r="T41" s="2"/>
      <c r="U41" s="2"/>
      <c r="V41" s="416"/>
      <c r="W41" s="40"/>
      <c r="X41" s="41"/>
      <c r="Y41" s="39"/>
    </row>
    <row r="42" spans="2:25" ht="27.9" customHeight="1">
      <c r="B42" s="413"/>
      <c r="C42" s="414"/>
      <c r="D42" s="88"/>
      <c r="E42" s="45"/>
      <c r="F42" s="2"/>
      <c r="G42" s="62"/>
      <c r="H42" s="45"/>
      <c r="I42" s="2"/>
      <c r="J42" s="2"/>
      <c r="K42" s="45"/>
      <c r="L42" s="2"/>
      <c r="M42" s="57"/>
      <c r="N42" s="88"/>
      <c r="O42" s="2"/>
      <c r="P42" s="2"/>
      <c r="Q42" s="45"/>
      <c r="R42" s="2"/>
      <c r="S42" s="2"/>
      <c r="T42" s="45"/>
      <c r="U42" s="2"/>
      <c r="V42" s="416"/>
      <c r="W42" s="89"/>
      <c r="X42" s="80"/>
      <c r="Y42" s="46"/>
    </row>
    <row r="43" spans="2:25" ht="27.9" customHeight="1">
      <c r="B43" s="47" t="s">
        <v>36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30"/>
      <c r="N43" s="88"/>
      <c r="O43" s="2"/>
      <c r="P43" s="2"/>
      <c r="Q43" s="45"/>
      <c r="R43" s="2"/>
      <c r="S43" s="2"/>
      <c r="T43" s="45"/>
      <c r="U43" s="2"/>
      <c r="V43" s="416"/>
      <c r="W43" s="40"/>
      <c r="X43" s="49"/>
      <c r="Y43" s="39"/>
    </row>
    <row r="44" spans="2:25" ht="27.9" customHeight="1" thickBot="1">
      <c r="B44" s="181"/>
      <c r="C44" s="182"/>
      <c r="D44" s="183"/>
      <c r="E44" s="183"/>
      <c r="F44" s="184"/>
      <c r="G44" s="184"/>
      <c r="H44" s="183"/>
      <c r="I44" s="184"/>
      <c r="J44" s="184"/>
      <c r="K44" s="183"/>
      <c r="L44" s="184"/>
      <c r="M44" s="184"/>
      <c r="N44" s="183"/>
      <c r="O44" s="184"/>
      <c r="P44" s="184"/>
      <c r="Q44" s="183"/>
      <c r="R44" s="184"/>
      <c r="S44" s="184"/>
      <c r="T44" s="183"/>
      <c r="U44" s="184"/>
      <c r="V44" s="435"/>
      <c r="W44" s="185"/>
      <c r="X44" s="186"/>
      <c r="Y44" s="187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</row>
    <row r="46" spans="2:25">
      <c r="B46" s="56"/>
      <c r="C46" s="61"/>
      <c r="D46" s="432"/>
      <c r="E46" s="432"/>
      <c r="F46" s="433"/>
      <c r="G46" s="433"/>
      <c r="H46" s="75"/>
      <c r="K46" s="75"/>
      <c r="N46" s="75"/>
      <c r="Q46" s="75"/>
      <c r="T46" s="75"/>
    </row>
  </sheetData>
  <mergeCells count="28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M19:N19"/>
    <mergeCell ref="M18:N18"/>
    <mergeCell ref="G14:H14"/>
    <mergeCell ref="C21:C26"/>
    <mergeCell ref="V21:V28"/>
    <mergeCell ref="B25:B26"/>
    <mergeCell ref="C29:C34"/>
    <mergeCell ref="V29:V36"/>
    <mergeCell ref="B33:B34"/>
    <mergeCell ref="S24:T24"/>
    <mergeCell ref="G22:H22"/>
    <mergeCell ref="M31:N31"/>
    <mergeCell ref="C37:C42"/>
    <mergeCell ref="V37:V44"/>
    <mergeCell ref="B41:B42"/>
    <mergeCell ref="J45:Y45"/>
    <mergeCell ref="D46:G46"/>
    <mergeCell ref="G38:H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7" zoomScale="75" zoomScaleNormal="75" workbookViewId="0">
      <selection activeCell="G24" sqref="G2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26" t="s">
        <v>226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"/>
      <c r="AB1" s="6"/>
    </row>
    <row r="2" spans="2:36" s="5" customFormat="1" ht="18.899999999999999" customHeight="1">
      <c r="B2" s="427"/>
      <c r="C2" s="428"/>
      <c r="D2" s="428"/>
      <c r="E2" s="428"/>
      <c r="F2" s="428"/>
      <c r="G2" s="42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29" t="s">
        <v>85</v>
      </c>
      <c r="H3" s="429"/>
      <c r="I3" s="429"/>
      <c r="J3" s="429"/>
      <c r="K3" s="429"/>
      <c r="L3" s="42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0">
        <v>6</v>
      </c>
      <c r="C5" s="438"/>
      <c r="D5" s="110" t="str">
        <f>'115.6月菜單'!B34</f>
        <v>香Q米飯</v>
      </c>
      <c r="E5" s="110" t="s">
        <v>15</v>
      </c>
      <c r="F5" s="1" t="s">
        <v>16</v>
      </c>
      <c r="G5" s="110" t="str">
        <f>'115.6月菜單'!B35</f>
        <v>鹽酥雞(炸)</v>
      </c>
      <c r="H5" s="110" t="s">
        <v>61</v>
      </c>
      <c r="I5" s="1" t="s">
        <v>16</v>
      </c>
      <c r="J5" s="110" t="str">
        <f>'115.6月菜單'!B36</f>
        <v>下飯瓜仔肉(醃)</v>
      </c>
      <c r="K5" s="110" t="s">
        <v>17</v>
      </c>
      <c r="L5" s="1" t="s">
        <v>16</v>
      </c>
      <c r="M5" s="110" t="str">
        <f>'115.6月菜單'!B37</f>
        <v>沙茶豆腐鍋(豆)</v>
      </c>
      <c r="N5" s="110" t="s">
        <v>17</v>
      </c>
      <c r="O5" s="1" t="s">
        <v>16</v>
      </c>
      <c r="P5" s="110" t="str">
        <f>'115.6月菜單'!B38</f>
        <v>季節蔬菜</v>
      </c>
      <c r="Q5" s="110" t="s">
        <v>18</v>
      </c>
      <c r="R5" s="1" t="s">
        <v>16</v>
      </c>
      <c r="S5" s="110" t="str">
        <f>'115.6月菜單'!B39</f>
        <v>蘿蔔香菇湯</v>
      </c>
      <c r="T5" s="110" t="s">
        <v>17</v>
      </c>
      <c r="U5" s="1" t="s">
        <v>16</v>
      </c>
      <c r="V5" s="439"/>
      <c r="W5" s="33" t="s">
        <v>44</v>
      </c>
      <c r="X5" s="34" t="s">
        <v>19</v>
      </c>
      <c r="Y5" s="35">
        <v>6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1" t="s">
        <v>8</v>
      </c>
      <c r="C6" s="438"/>
      <c r="D6" s="2" t="s">
        <v>24</v>
      </c>
      <c r="E6" s="2"/>
      <c r="F6" s="2">
        <v>120</v>
      </c>
      <c r="G6" s="179" t="s">
        <v>212</v>
      </c>
      <c r="H6" s="173"/>
      <c r="I6" s="111">
        <v>65</v>
      </c>
      <c r="J6" s="163" t="s">
        <v>108</v>
      </c>
      <c r="K6" s="173" t="s">
        <v>86</v>
      </c>
      <c r="L6" s="2">
        <v>28</v>
      </c>
      <c r="M6" s="111" t="s">
        <v>144</v>
      </c>
      <c r="N6" s="111"/>
      <c r="O6" s="111">
        <v>5</v>
      </c>
      <c r="P6" s="2" t="s">
        <v>60</v>
      </c>
      <c r="Q6" s="2"/>
      <c r="R6" s="2">
        <v>120</v>
      </c>
      <c r="S6" s="111" t="s">
        <v>134</v>
      </c>
      <c r="T6" s="111"/>
      <c r="U6" s="111">
        <v>20</v>
      </c>
      <c r="V6" s="440"/>
      <c r="W6" s="91">
        <f>Y5*15+Y6*0+Y7*5+Y8*0+Y9*15+Y10*12+15</f>
        <v>117</v>
      </c>
      <c r="X6" s="38" t="s">
        <v>25</v>
      </c>
      <c r="Y6" s="39">
        <v>2.8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1">
        <v>22</v>
      </c>
      <c r="C7" s="438"/>
      <c r="D7" s="2"/>
      <c r="E7" s="2"/>
      <c r="F7" s="2"/>
      <c r="G7" s="2"/>
      <c r="H7" s="45"/>
      <c r="I7" s="2"/>
      <c r="J7" s="2" t="s">
        <v>84</v>
      </c>
      <c r="K7" s="2"/>
      <c r="L7" s="2">
        <v>40</v>
      </c>
      <c r="M7" s="2" t="s">
        <v>106</v>
      </c>
      <c r="N7" s="88"/>
      <c r="O7" s="2">
        <v>50</v>
      </c>
      <c r="P7" s="111"/>
      <c r="Q7" s="111"/>
      <c r="R7" s="111"/>
      <c r="S7" s="111" t="s">
        <v>95</v>
      </c>
      <c r="T7" s="111"/>
      <c r="U7" s="111">
        <v>10</v>
      </c>
      <c r="V7" s="440"/>
      <c r="W7" s="40" t="s">
        <v>46</v>
      </c>
      <c r="X7" s="41" t="s">
        <v>27</v>
      </c>
      <c r="Y7" s="39">
        <v>2.4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1" t="s">
        <v>10</v>
      </c>
      <c r="C8" s="438"/>
      <c r="D8" s="2"/>
      <c r="E8" s="2"/>
      <c r="F8" s="2"/>
      <c r="G8" s="111"/>
      <c r="H8" s="111"/>
      <c r="I8" s="111"/>
      <c r="J8" s="2" t="s">
        <v>109</v>
      </c>
      <c r="K8" s="45"/>
      <c r="L8" s="2">
        <v>1</v>
      </c>
      <c r="M8" s="2" t="s">
        <v>94</v>
      </c>
      <c r="N8" s="2" t="s">
        <v>92</v>
      </c>
      <c r="O8" s="2">
        <v>20</v>
      </c>
      <c r="P8" s="111"/>
      <c r="Q8" s="111"/>
      <c r="R8" s="111"/>
      <c r="S8" s="447" t="s">
        <v>217</v>
      </c>
      <c r="T8" s="448"/>
      <c r="U8" s="111">
        <v>1</v>
      </c>
      <c r="V8" s="440"/>
      <c r="W8" s="89">
        <f>Y5*0+Y6*5+Y7*0+Y8*5+Y9*0+Y10*8</f>
        <v>29</v>
      </c>
      <c r="X8" s="41" t="s">
        <v>30</v>
      </c>
      <c r="Y8" s="39">
        <v>3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446" t="s">
        <v>37</v>
      </c>
      <c r="C9" s="438"/>
      <c r="D9" s="142"/>
      <c r="E9" s="112"/>
      <c r="F9" s="111"/>
      <c r="G9" s="111"/>
      <c r="H9" s="111"/>
      <c r="I9" s="111"/>
      <c r="J9" s="111"/>
      <c r="K9" s="111"/>
      <c r="L9" s="111"/>
      <c r="M9" s="111" t="s">
        <v>100</v>
      </c>
      <c r="N9" s="111"/>
      <c r="O9" s="111">
        <v>1</v>
      </c>
      <c r="P9" s="111"/>
      <c r="Q9" s="111"/>
      <c r="R9" s="111"/>
      <c r="S9" s="111"/>
      <c r="T9" s="111"/>
      <c r="U9" s="111"/>
      <c r="V9" s="440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46"/>
      <c r="C10" s="438"/>
      <c r="D10" s="142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440"/>
      <c r="W10" s="89">
        <f>Y5*2+Y6*7+Y7*1+Y8*0+Y9*0+Y10*8</f>
        <v>34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3" t="s">
        <v>36</v>
      </c>
      <c r="C11" s="115"/>
      <c r="D11" s="142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440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4"/>
      <c r="C12" s="145"/>
      <c r="D12" s="146"/>
      <c r="E12" s="147"/>
      <c r="F12" s="148"/>
      <c r="G12" s="148"/>
      <c r="H12" s="147"/>
      <c r="I12" s="148"/>
      <c r="J12" s="148"/>
      <c r="K12" s="147"/>
      <c r="L12" s="148"/>
      <c r="M12" s="148"/>
      <c r="N12" s="147"/>
      <c r="O12" s="148"/>
      <c r="P12" s="148"/>
      <c r="Q12" s="147"/>
      <c r="R12" s="148"/>
      <c r="S12" s="148"/>
      <c r="T12" s="147"/>
      <c r="U12" s="148"/>
      <c r="V12" s="445"/>
      <c r="W12" s="90">
        <f>W6*4+W10*4+W8*9</f>
        <v>865</v>
      </c>
      <c r="X12" s="149"/>
      <c r="Y12" s="150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>
        <v>6</v>
      </c>
      <c r="C13" s="442"/>
      <c r="D13" s="151" t="str">
        <f>'115.6月菜單'!F34</f>
        <v>五穀飯</v>
      </c>
      <c r="E13" s="151" t="s">
        <v>15</v>
      </c>
      <c r="F13" s="151"/>
      <c r="G13" s="151" t="str">
        <f>'115.6月菜單'!F35</f>
        <v>醬汁肉片</v>
      </c>
      <c r="H13" s="151" t="s">
        <v>17</v>
      </c>
      <c r="I13" s="151"/>
      <c r="J13" s="151" t="str">
        <f>'115.6月菜單'!F36</f>
        <v>雞堡肉(加)(炸)</v>
      </c>
      <c r="K13" s="151" t="s">
        <v>61</v>
      </c>
      <c r="L13" s="151"/>
      <c r="M13" s="151" t="str">
        <f>'115.6月菜單'!F37</f>
        <v>酢醬高麗菜</v>
      </c>
      <c r="N13" s="151" t="s">
        <v>66</v>
      </c>
      <c r="O13" s="151"/>
      <c r="P13" s="151" t="str">
        <f>'115.6月菜單'!F38</f>
        <v>季節蔬菜</v>
      </c>
      <c r="Q13" s="151" t="s">
        <v>18</v>
      </c>
      <c r="R13" s="151"/>
      <c r="S13" s="151" t="str">
        <f>'115.6月菜單'!F39</f>
        <v>日式豆腐湯(豆)</v>
      </c>
      <c r="T13" s="151" t="s">
        <v>17</v>
      </c>
      <c r="U13" s="151"/>
      <c r="V13" s="416"/>
      <c r="W13" s="33" t="s">
        <v>44</v>
      </c>
      <c r="X13" s="41" t="s">
        <v>19</v>
      </c>
      <c r="Y13" s="39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14"/>
      <c r="D14" s="2" t="s">
        <v>24</v>
      </c>
      <c r="E14" s="2"/>
      <c r="F14" s="2">
        <v>80</v>
      </c>
      <c r="G14" s="443" t="s">
        <v>96</v>
      </c>
      <c r="H14" s="444"/>
      <c r="I14" s="117">
        <v>60</v>
      </c>
      <c r="J14" s="2" t="s">
        <v>150</v>
      </c>
      <c r="K14" s="2" t="s">
        <v>81</v>
      </c>
      <c r="L14" s="2">
        <v>30</v>
      </c>
      <c r="M14" s="2" t="s">
        <v>114</v>
      </c>
      <c r="N14" s="2"/>
      <c r="O14" s="2">
        <v>80</v>
      </c>
      <c r="P14" s="2" t="s">
        <v>60</v>
      </c>
      <c r="Q14" s="2"/>
      <c r="R14" s="2">
        <v>120</v>
      </c>
      <c r="S14" s="2" t="s">
        <v>82</v>
      </c>
      <c r="T14" s="2"/>
      <c r="U14" s="2">
        <v>1</v>
      </c>
      <c r="V14" s="416"/>
      <c r="W14" s="91">
        <f>Y13*15+Y14*0+Y15*5+Y16*0+Y17*15+Y18*12+15</f>
        <v>115</v>
      </c>
      <c r="X14" s="38" t="s">
        <v>25</v>
      </c>
      <c r="Y14" s="39">
        <v>2.9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23</v>
      </c>
      <c r="C15" s="414"/>
      <c r="D15" s="2" t="s">
        <v>210</v>
      </c>
      <c r="E15" s="2"/>
      <c r="F15" s="2">
        <v>40</v>
      </c>
      <c r="G15" s="2" t="s">
        <v>146</v>
      </c>
      <c r="H15" s="2"/>
      <c r="I15" s="2">
        <v>1</v>
      </c>
      <c r="J15" s="424"/>
      <c r="K15" s="425"/>
      <c r="L15" s="2"/>
      <c r="M15" s="2" t="s">
        <v>100</v>
      </c>
      <c r="N15" s="2"/>
      <c r="O15" s="2">
        <v>1</v>
      </c>
      <c r="P15" s="111"/>
      <c r="Q15" s="111"/>
      <c r="R15" s="111"/>
      <c r="S15" s="163" t="s">
        <v>94</v>
      </c>
      <c r="T15" s="164" t="s">
        <v>92</v>
      </c>
      <c r="U15" s="2">
        <v>30</v>
      </c>
      <c r="V15" s="416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14"/>
      <c r="D16" s="2"/>
      <c r="E16" s="45"/>
      <c r="F16" s="2"/>
      <c r="G16" s="2"/>
      <c r="H16" s="45"/>
      <c r="I16" s="2"/>
      <c r="J16" s="2"/>
      <c r="K16" s="86"/>
      <c r="L16" s="2"/>
      <c r="M16" s="2" t="s">
        <v>84</v>
      </c>
      <c r="N16" s="2"/>
      <c r="O16" s="2">
        <v>5</v>
      </c>
      <c r="P16" s="111"/>
      <c r="Q16" s="111"/>
      <c r="R16" s="111"/>
      <c r="S16" s="2" t="s">
        <v>97</v>
      </c>
      <c r="T16" s="2"/>
      <c r="U16" s="2">
        <v>1</v>
      </c>
      <c r="V16" s="416"/>
      <c r="W16" s="89">
        <f>Y13*0+Y14*5+Y15*0+Y16*5+Y17*0+Y18*8</f>
        <v>29.5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413" t="s">
        <v>38</v>
      </c>
      <c r="C17" s="414"/>
      <c r="D17" s="45"/>
      <c r="E17" s="45"/>
      <c r="F17" s="2"/>
      <c r="G17" s="2"/>
      <c r="H17" s="45"/>
      <c r="I17" s="2"/>
      <c r="J17" s="2"/>
      <c r="K17" s="45"/>
      <c r="L17" s="2"/>
      <c r="M17" s="2" t="s">
        <v>109</v>
      </c>
      <c r="N17" s="2"/>
      <c r="O17" s="2">
        <v>1</v>
      </c>
      <c r="P17" s="111"/>
      <c r="Q17" s="112"/>
      <c r="R17" s="111"/>
      <c r="S17" s="2"/>
      <c r="T17" s="2"/>
      <c r="U17" s="2"/>
      <c r="V17" s="416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3"/>
      <c r="C18" s="414"/>
      <c r="D18" s="45"/>
      <c r="E18" s="45"/>
      <c r="F18" s="2"/>
      <c r="G18" s="2"/>
      <c r="H18" s="45"/>
      <c r="I18" s="2"/>
      <c r="J18" s="57"/>
      <c r="K18" s="88"/>
      <c r="L18" s="2"/>
      <c r="M18" s="2"/>
      <c r="N18" s="45"/>
      <c r="O18" s="2"/>
      <c r="P18" s="2"/>
      <c r="Q18" s="45"/>
      <c r="R18" s="2"/>
      <c r="S18" s="2"/>
      <c r="T18" s="45"/>
      <c r="U18" s="2"/>
      <c r="V18" s="416"/>
      <c r="W18" s="89">
        <f>Y13*2+Y14*7+Y15*1+Y16*0+Y17*0+Y18*8</f>
        <v>34.299999999999997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3" t="s">
        <v>36</v>
      </c>
      <c r="C19" s="152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416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3"/>
      <c r="C20" s="154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17"/>
      <c r="W20" s="90">
        <f>W14*4+W18*4+W16*9</f>
        <v>862.7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>
        <v>6</v>
      </c>
      <c r="C21" s="438"/>
      <c r="D21" s="110" t="str">
        <f>'115.6月菜單'!J34</f>
        <v>台式蛋炒飯</v>
      </c>
      <c r="E21" s="110" t="s">
        <v>17</v>
      </c>
      <c r="F21" s="110"/>
      <c r="G21" s="110" t="str">
        <f>'115.6月菜單'!J35</f>
        <v>豆干滷肉</v>
      </c>
      <c r="H21" s="110" t="s">
        <v>17</v>
      </c>
      <c r="I21" s="110"/>
      <c r="J21" s="110" t="str">
        <f>'115.6月菜單'!J36</f>
        <v>台式香腸(加)</v>
      </c>
      <c r="K21" s="110" t="s">
        <v>63</v>
      </c>
      <c r="L21" s="133"/>
      <c r="M21" s="134" t="str">
        <f>'115.6月菜單'!J37</f>
        <v>豆芽菜豆皮</v>
      </c>
      <c r="N21" s="110" t="s">
        <v>17</v>
      </c>
      <c r="O21" s="110"/>
      <c r="P21" s="110" t="str">
        <f>'115.6月菜單'!J38</f>
        <v>季節蔬菜</v>
      </c>
      <c r="Q21" s="110" t="s">
        <v>18</v>
      </c>
      <c r="R21" s="110"/>
      <c r="S21" s="110" t="str">
        <f>'115.6月菜單'!J39</f>
        <v>海芽蛋花湯</v>
      </c>
      <c r="T21" s="110" t="s">
        <v>17</v>
      </c>
      <c r="U21" s="110"/>
      <c r="V21" s="439"/>
      <c r="W21" s="33" t="s">
        <v>44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38"/>
      <c r="D22" s="2" t="s">
        <v>24</v>
      </c>
      <c r="E22" s="2"/>
      <c r="F22" s="2">
        <v>100</v>
      </c>
      <c r="G22" s="420" t="s">
        <v>270</v>
      </c>
      <c r="H22" s="421"/>
      <c r="I22" s="2">
        <v>40</v>
      </c>
      <c r="J22" s="179" t="s">
        <v>203</v>
      </c>
      <c r="K22" s="219" t="s">
        <v>81</v>
      </c>
      <c r="L22" s="2">
        <v>30</v>
      </c>
      <c r="M22" s="2" t="s">
        <v>99</v>
      </c>
      <c r="N22" s="2"/>
      <c r="O22" s="2">
        <v>60</v>
      </c>
      <c r="P22" s="2" t="s">
        <v>60</v>
      </c>
      <c r="Q22" s="2"/>
      <c r="R22" s="2">
        <v>120</v>
      </c>
      <c r="S22" s="2" t="s">
        <v>123</v>
      </c>
      <c r="T22" s="2"/>
      <c r="U22" s="2">
        <v>5</v>
      </c>
      <c r="V22" s="440"/>
      <c r="W22" s="91">
        <f>Y21*15+Y22*0+Y23*5+Y24*0+Y25*15+Y26*12+15</f>
        <v>115</v>
      </c>
      <c r="X22" s="38" t="s">
        <v>25</v>
      </c>
      <c r="Y22" s="39">
        <v>3.1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24</v>
      </c>
      <c r="C23" s="438"/>
      <c r="D23" s="2" t="s">
        <v>79</v>
      </c>
      <c r="E23" s="2"/>
      <c r="F23" s="2">
        <v>10</v>
      </c>
      <c r="G23" s="2" t="s">
        <v>135</v>
      </c>
      <c r="H23" s="2"/>
      <c r="I23" s="2">
        <v>30</v>
      </c>
      <c r="J23" s="2"/>
      <c r="K23" s="2"/>
      <c r="L23" s="2"/>
      <c r="M23" s="2" t="s">
        <v>100</v>
      </c>
      <c r="N23" s="88"/>
      <c r="O23" s="2">
        <v>1</v>
      </c>
      <c r="P23" s="111"/>
      <c r="Q23" s="111"/>
      <c r="R23" s="111"/>
      <c r="S23" s="2" t="s">
        <v>64</v>
      </c>
      <c r="T23" s="2"/>
      <c r="U23" s="2">
        <v>10</v>
      </c>
      <c r="V23" s="440"/>
      <c r="W23" s="40" t="s">
        <v>46</v>
      </c>
      <c r="X23" s="41" t="s">
        <v>27</v>
      </c>
      <c r="Y23" s="39">
        <v>2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38"/>
      <c r="D24" s="422" t="s">
        <v>84</v>
      </c>
      <c r="E24" s="423"/>
      <c r="F24" s="2">
        <v>10</v>
      </c>
      <c r="G24" s="2"/>
      <c r="H24" s="45"/>
      <c r="I24" s="2"/>
      <c r="J24" s="2"/>
      <c r="K24" s="88"/>
      <c r="L24" s="2"/>
      <c r="M24" s="172" t="s">
        <v>254</v>
      </c>
      <c r="N24" s="118"/>
      <c r="O24" s="137">
        <v>5</v>
      </c>
      <c r="P24" s="111"/>
      <c r="Q24" s="112"/>
      <c r="R24" s="111"/>
      <c r="S24" s="2" t="s">
        <v>97</v>
      </c>
      <c r="T24" s="2"/>
      <c r="U24" s="2">
        <v>1</v>
      </c>
      <c r="V24" s="440"/>
      <c r="W24" s="89">
        <f>Y21*0+Y22*5+Y23*0+Y24*5+Y25*0+Y26*8</f>
        <v>30.5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3" t="s">
        <v>39</v>
      </c>
      <c r="C25" s="438"/>
      <c r="D25" s="2" t="s">
        <v>209</v>
      </c>
      <c r="E25" s="2" t="s">
        <v>92</v>
      </c>
      <c r="F25" s="2">
        <v>1</v>
      </c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2"/>
      <c r="U25" s="2"/>
      <c r="V25" s="440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3"/>
      <c r="C26" s="438"/>
      <c r="D26" s="111" t="s">
        <v>64</v>
      </c>
      <c r="E26" s="111"/>
      <c r="F26" s="111">
        <v>10</v>
      </c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440"/>
      <c r="W26" s="89">
        <f>Y21*2+Y22*7+Y23*1+Y24*0+Y25*0+Y26*8</f>
        <v>35.700000000000003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3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2"/>
      <c r="T27" s="45"/>
      <c r="U27" s="2"/>
      <c r="V27" s="440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5"/>
      <c r="C28" s="114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441"/>
      <c r="W28" s="90">
        <f>W22*4+W26*4+W24*9</f>
        <v>877.3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>
        <v>6</v>
      </c>
      <c r="C29" s="438"/>
      <c r="D29" s="110" t="str">
        <f>'115.6月菜單'!N34</f>
        <v>香Q米飯</v>
      </c>
      <c r="E29" s="110" t="s">
        <v>15</v>
      </c>
      <c r="F29" s="110"/>
      <c r="G29" s="110" t="str">
        <f>'115.6月菜單'!N35</f>
        <v>和風軟嫩肉排</v>
      </c>
      <c r="H29" s="110" t="s">
        <v>93</v>
      </c>
      <c r="I29" s="110"/>
      <c r="J29" s="110" t="str">
        <f>'115.6月菜單'!N36</f>
        <v>菜脯蛋(醃)</v>
      </c>
      <c r="K29" s="199" t="s">
        <v>205</v>
      </c>
      <c r="L29" s="110"/>
      <c r="M29" s="110" t="str">
        <f>'115.6月菜單'!N37</f>
        <v>椰菜拌香菇</v>
      </c>
      <c r="N29" s="110" t="s">
        <v>17</v>
      </c>
      <c r="O29" s="110"/>
      <c r="P29" s="110" t="str">
        <f>'115.6月菜單'!N38</f>
        <v>季節蔬菜</v>
      </c>
      <c r="Q29" s="110" t="s">
        <v>18</v>
      </c>
      <c r="R29" s="110"/>
      <c r="S29" s="110" t="str">
        <f>'115.6月菜單'!N39</f>
        <v>鮮蔬肉絲湯/水果</v>
      </c>
      <c r="T29" s="110" t="s">
        <v>17</v>
      </c>
      <c r="U29" s="110"/>
      <c r="V29" s="439" t="s">
        <v>35</v>
      </c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91</v>
      </c>
      <c r="C30" s="438"/>
      <c r="D30" s="2" t="s">
        <v>24</v>
      </c>
      <c r="E30" s="2"/>
      <c r="F30" s="2">
        <v>120</v>
      </c>
      <c r="G30" s="418" t="s">
        <v>98</v>
      </c>
      <c r="H30" s="419"/>
      <c r="I30" s="2">
        <v>40</v>
      </c>
      <c r="J30" s="180" t="s">
        <v>218</v>
      </c>
      <c r="K30" s="200" t="s">
        <v>86</v>
      </c>
      <c r="L30" s="2">
        <v>20</v>
      </c>
      <c r="M30" s="2" t="s">
        <v>126</v>
      </c>
      <c r="N30" s="2"/>
      <c r="O30" s="2">
        <v>60</v>
      </c>
      <c r="P30" s="2" t="s">
        <v>60</v>
      </c>
      <c r="Q30" s="2"/>
      <c r="R30" s="2">
        <v>120</v>
      </c>
      <c r="S30" s="2" t="s">
        <v>114</v>
      </c>
      <c r="T30" s="2"/>
      <c r="U30" s="2">
        <v>30</v>
      </c>
      <c r="V30" s="440"/>
      <c r="W30" s="91">
        <f>Y29*15+Y30*0+Y31*5+Y32*0+Y33*15+Y34*12</f>
        <v>116.5</v>
      </c>
      <c r="X30" s="38" t="s">
        <v>25</v>
      </c>
      <c r="Y30" s="39">
        <v>2.7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25</v>
      </c>
      <c r="C31" s="438"/>
      <c r="D31" s="2"/>
      <c r="E31" s="2"/>
      <c r="F31" s="2"/>
      <c r="G31" s="2"/>
      <c r="H31" s="2"/>
      <c r="I31" s="2"/>
      <c r="J31" s="2" t="s">
        <v>64</v>
      </c>
      <c r="K31" s="2"/>
      <c r="L31" s="2">
        <v>50</v>
      </c>
      <c r="M31" s="2" t="s">
        <v>147</v>
      </c>
      <c r="N31" s="86"/>
      <c r="O31" s="2">
        <v>0.3</v>
      </c>
      <c r="P31" s="2"/>
      <c r="Q31" s="45"/>
      <c r="R31" s="2"/>
      <c r="S31" s="424" t="s">
        <v>107</v>
      </c>
      <c r="T31" s="425"/>
      <c r="U31" s="2">
        <v>5</v>
      </c>
      <c r="V31" s="440"/>
      <c r="W31" s="40" t="s">
        <v>46</v>
      </c>
      <c r="X31" s="41" t="s">
        <v>27</v>
      </c>
      <c r="Y31" s="39">
        <v>2.2999999999999998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38"/>
      <c r="D32" s="112"/>
      <c r="E32" s="112"/>
      <c r="F32" s="111"/>
      <c r="G32" s="2"/>
      <c r="H32" s="45"/>
      <c r="I32" s="2"/>
      <c r="J32" s="2"/>
      <c r="K32" s="45"/>
      <c r="L32" s="2"/>
      <c r="M32" s="2" t="s">
        <v>100</v>
      </c>
      <c r="N32" s="86"/>
      <c r="O32" s="2">
        <v>1</v>
      </c>
      <c r="P32" s="2"/>
      <c r="Q32" s="45"/>
      <c r="R32" s="2"/>
      <c r="S32" s="2" t="s">
        <v>100</v>
      </c>
      <c r="T32" s="2"/>
      <c r="U32" s="2">
        <v>1</v>
      </c>
      <c r="V32" s="440"/>
      <c r="W32" s="89">
        <f>Y29*0+Y30*5+Y31*0+Y32*5+Y33*0+Y34*8</f>
        <v>28.5</v>
      </c>
      <c r="X32" s="41" t="s">
        <v>30</v>
      </c>
      <c r="Y32" s="39">
        <v>3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13" t="s">
        <v>40</v>
      </c>
      <c r="C33" s="438"/>
      <c r="D33" s="112"/>
      <c r="E33" s="112"/>
      <c r="F33" s="111"/>
      <c r="G33" s="111"/>
      <c r="H33" s="112"/>
      <c r="I33" s="111"/>
      <c r="J33" s="2"/>
      <c r="K33" s="45"/>
      <c r="L33" s="2"/>
      <c r="M33" s="2"/>
      <c r="N33" s="2"/>
      <c r="O33" s="2"/>
      <c r="P33" s="111"/>
      <c r="Q33" s="112"/>
      <c r="R33" s="111"/>
      <c r="S33" s="2" t="s">
        <v>80</v>
      </c>
      <c r="T33" s="86"/>
      <c r="U33" s="2">
        <v>1</v>
      </c>
      <c r="V33" s="440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3"/>
      <c r="C34" s="438"/>
      <c r="D34" s="112"/>
      <c r="E34" s="112"/>
      <c r="F34" s="111"/>
      <c r="G34" s="111"/>
      <c r="H34" s="112"/>
      <c r="I34" s="111"/>
      <c r="J34" s="111"/>
      <c r="K34" s="112"/>
      <c r="L34" s="111"/>
      <c r="M34" s="2"/>
      <c r="N34" s="2"/>
      <c r="O34" s="2"/>
      <c r="P34" s="111"/>
      <c r="Q34" s="112"/>
      <c r="R34" s="111"/>
      <c r="S34" s="2"/>
      <c r="T34" s="45"/>
      <c r="U34" s="2"/>
      <c r="V34" s="440"/>
      <c r="W34" s="89">
        <f>Y29*2+Y30*7+Y31*1+Y32*0+Y33*0+Y34*8</f>
        <v>33.200000000000003</v>
      </c>
      <c r="X34" s="80" t="s">
        <v>42</v>
      </c>
      <c r="Y34" s="46">
        <v>0</v>
      </c>
      <c r="Z34" s="13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3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422"/>
      <c r="N35" s="423"/>
      <c r="O35" s="2"/>
      <c r="P35" s="111"/>
      <c r="Q35" s="112"/>
      <c r="R35" s="111"/>
      <c r="S35" s="111"/>
      <c r="T35" s="111"/>
      <c r="U35" s="111"/>
      <c r="V35" s="440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6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41"/>
      <c r="W36" s="90">
        <f>W30*4+W34*4+W32*9</f>
        <v>855.3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>
        <v>6</v>
      </c>
      <c r="C37" s="438"/>
      <c r="D37" s="110" t="str">
        <f>'115.6月菜單'!R34</f>
        <v>香Q米飯</v>
      </c>
      <c r="E37" s="110" t="s">
        <v>15</v>
      </c>
      <c r="F37" s="110"/>
      <c r="G37" s="110" t="str">
        <f>'115.6月菜單'!R35</f>
        <v>香烤雞排</v>
      </c>
      <c r="H37" s="110" t="s">
        <v>63</v>
      </c>
      <c r="I37" s="110"/>
      <c r="J37" s="110" t="str">
        <f>'115.6月菜單'!R36</f>
        <v>熱炒鐵板豬肉</v>
      </c>
      <c r="K37" s="110" t="s">
        <v>17</v>
      </c>
      <c r="L37" s="110"/>
      <c r="M37" s="110" t="str">
        <f>'115.6月菜單'!R37</f>
        <v>滷味雙拼(豆)</v>
      </c>
      <c r="N37" s="110" t="s">
        <v>17</v>
      </c>
      <c r="O37" s="110"/>
      <c r="P37" s="110" t="str">
        <f>'115.6月菜單'!R38</f>
        <v>季節蔬菜</v>
      </c>
      <c r="Q37" s="110" t="s">
        <v>18</v>
      </c>
      <c r="R37" s="110"/>
      <c r="S37" s="110" t="str">
        <f>'115.6月菜單'!R39</f>
        <v>竹筍湯</v>
      </c>
      <c r="T37" s="110" t="s">
        <v>17</v>
      </c>
      <c r="U37" s="110"/>
      <c r="V37" s="439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90</v>
      </c>
      <c r="C38" s="438"/>
      <c r="D38" s="2" t="s">
        <v>24</v>
      </c>
      <c r="E38" s="2"/>
      <c r="F38" s="2">
        <v>120</v>
      </c>
      <c r="G38" s="420" t="s">
        <v>259</v>
      </c>
      <c r="H38" s="421"/>
      <c r="I38" s="111">
        <v>70</v>
      </c>
      <c r="J38" s="2" t="s">
        <v>105</v>
      </c>
      <c r="K38" s="2"/>
      <c r="L38" s="2">
        <v>40</v>
      </c>
      <c r="M38" s="2" t="s">
        <v>151</v>
      </c>
      <c r="N38" s="2"/>
      <c r="O38" s="2">
        <v>10</v>
      </c>
      <c r="P38" s="2" t="s">
        <v>60</v>
      </c>
      <c r="Q38" s="2"/>
      <c r="R38" s="2">
        <v>120</v>
      </c>
      <c r="S38" s="2" t="s">
        <v>102</v>
      </c>
      <c r="T38" s="2"/>
      <c r="U38" s="2">
        <v>30</v>
      </c>
      <c r="V38" s="440"/>
      <c r="W38" s="91">
        <f>Y37*15+Y38*0+Y39*5+Y40*0+Y41*15+Y42*12+15</f>
        <v>116</v>
      </c>
      <c r="X38" s="38" t="s">
        <v>25</v>
      </c>
      <c r="Y38" s="39">
        <v>2.8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>
        <v>26</v>
      </c>
      <c r="C39" s="438"/>
      <c r="D39" s="2"/>
      <c r="E39" s="2"/>
      <c r="F39" s="2"/>
      <c r="G39" s="2"/>
      <c r="H39" s="45"/>
      <c r="I39" s="2"/>
      <c r="J39" s="422" t="s">
        <v>96</v>
      </c>
      <c r="K39" s="423"/>
      <c r="L39" s="2">
        <v>15</v>
      </c>
      <c r="M39" s="2" t="s">
        <v>135</v>
      </c>
      <c r="N39" s="2" t="s">
        <v>92</v>
      </c>
      <c r="O39" s="2">
        <v>15</v>
      </c>
      <c r="P39" s="2"/>
      <c r="Q39" s="45"/>
      <c r="R39" s="2"/>
      <c r="S39" s="2"/>
      <c r="T39" s="2"/>
      <c r="U39" s="2"/>
      <c r="V39" s="440"/>
      <c r="W39" s="40" t="s">
        <v>46</v>
      </c>
      <c r="X39" s="41" t="s">
        <v>27</v>
      </c>
      <c r="Y39" s="39">
        <v>2.2000000000000002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438"/>
      <c r="D40" s="422"/>
      <c r="E40" s="423"/>
      <c r="F40" s="2"/>
      <c r="G40" s="111"/>
      <c r="H40" s="112"/>
      <c r="I40" s="111"/>
      <c r="J40" s="2" t="s">
        <v>104</v>
      </c>
      <c r="K40" s="2"/>
      <c r="L40" s="2">
        <v>1</v>
      </c>
      <c r="M40" s="2" t="s">
        <v>149</v>
      </c>
      <c r="N40" s="86" t="s">
        <v>92</v>
      </c>
      <c r="O40" s="2">
        <v>20</v>
      </c>
      <c r="P40" s="2"/>
      <c r="Q40" s="45"/>
      <c r="R40" s="2"/>
      <c r="S40" s="2"/>
      <c r="T40" s="2"/>
      <c r="U40" s="2"/>
      <c r="V40" s="440"/>
      <c r="W40" s="89">
        <f>Y37*0+Y38*5+Y39*0+Y40*5+Y41*0+Y42*8</f>
        <v>29</v>
      </c>
      <c r="X40" s="41" t="s">
        <v>30</v>
      </c>
      <c r="Y40" s="39">
        <v>3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13" t="s">
        <v>32</v>
      </c>
      <c r="C41" s="438"/>
      <c r="D41" s="2"/>
      <c r="E41" s="2"/>
      <c r="F41" s="2"/>
      <c r="G41" s="111"/>
      <c r="H41" s="112"/>
      <c r="I41" s="111"/>
      <c r="J41" s="2" t="s">
        <v>208</v>
      </c>
      <c r="K41" s="2"/>
      <c r="L41" s="2">
        <v>10</v>
      </c>
      <c r="M41" s="2" t="s">
        <v>134</v>
      </c>
      <c r="N41" s="88"/>
      <c r="O41" s="2">
        <v>20</v>
      </c>
      <c r="P41" s="111"/>
      <c r="Q41" s="112"/>
      <c r="R41" s="111"/>
      <c r="S41" s="2"/>
      <c r="T41" s="86"/>
      <c r="U41" s="2"/>
      <c r="V41" s="440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13"/>
      <c r="C42" s="438"/>
      <c r="D42" s="111"/>
      <c r="E42" s="111"/>
      <c r="F42" s="111"/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440"/>
      <c r="W42" s="89">
        <f>Y37*2+Y38*7+Y39*1+Y40*0+Y41*0+Y42*8</f>
        <v>33.799999999999997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>
      <c r="B43" s="143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440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59"/>
      <c r="C44" s="160"/>
      <c r="D44" s="161"/>
      <c r="E44" s="161"/>
      <c r="F44" s="162"/>
      <c r="G44" s="162"/>
      <c r="H44" s="161"/>
      <c r="I44" s="162"/>
      <c r="J44" s="162"/>
      <c r="K44" s="161"/>
      <c r="L44" s="162"/>
      <c r="M44" s="162"/>
      <c r="N44" s="161"/>
      <c r="O44" s="162"/>
      <c r="P44" s="162"/>
      <c r="Q44" s="161"/>
      <c r="R44" s="162"/>
      <c r="S44" s="162"/>
      <c r="T44" s="112"/>
      <c r="U44" s="111"/>
      <c r="V44" s="441"/>
      <c r="W44" s="90">
        <f>W38*4+W42*4+W40*9</f>
        <v>860.2</v>
      </c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8"/>
      <c r="G45" s="16"/>
      <c r="H45" s="73"/>
      <c r="I45" s="1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4"/>
      <c r="U45" s="434"/>
      <c r="V45" s="434"/>
      <c r="W45" s="434"/>
      <c r="X45" s="434"/>
      <c r="Y45" s="434"/>
      <c r="Z45" s="74"/>
      <c r="AB45" s="56"/>
    </row>
    <row r="46" spans="2:33">
      <c r="B46" s="56"/>
      <c r="C46" s="61"/>
      <c r="D46" s="432"/>
      <c r="E46" s="432"/>
      <c r="F46" s="433"/>
      <c r="G46" s="433"/>
      <c r="H46" s="75"/>
      <c r="K46" s="75"/>
      <c r="N46" s="75"/>
      <c r="Q46" s="75"/>
      <c r="T46" s="75"/>
    </row>
    <row r="47" spans="2:33" ht="28.2">
      <c r="D47" s="131"/>
      <c r="E47" s="131"/>
      <c r="F47" s="131"/>
    </row>
    <row r="48" spans="2:33" ht="28.2">
      <c r="D48" s="131"/>
      <c r="E48" s="131"/>
      <c r="F48" s="131"/>
    </row>
    <row r="49" spans="4:6" ht="28.2">
      <c r="D49" s="131"/>
      <c r="E49" s="131"/>
      <c r="F49" s="131"/>
    </row>
    <row r="50" spans="4:6" ht="28.2">
      <c r="D50" s="131"/>
      <c r="E50" s="131"/>
      <c r="F50" s="131"/>
    </row>
  </sheetData>
  <mergeCells count="31">
    <mergeCell ref="B1:Y1"/>
    <mergeCell ref="B2:G2"/>
    <mergeCell ref="G3:L3"/>
    <mergeCell ref="C5:C10"/>
    <mergeCell ref="V5:V12"/>
    <mergeCell ref="B9:B10"/>
    <mergeCell ref="S8:T8"/>
    <mergeCell ref="C13:C18"/>
    <mergeCell ref="V13:V20"/>
    <mergeCell ref="B17:B18"/>
    <mergeCell ref="C21:C26"/>
    <mergeCell ref="V21:V28"/>
    <mergeCell ref="B25:B26"/>
    <mergeCell ref="G14:H14"/>
    <mergeCell ref="G22:H22"/>
    <mergeCell ref="J15:K15"/>
    <mergeCell ref="D24:E24"/>
    <mergeCell ref="J45:Y45"/>
    <mergeCell ref="D46:G46"/>
    <mergeCell ref="C29:C34"/>
    <mergeCell ref="V29:V36"/>
    <mergeCell ref="B33:B34"/>
    <mergeCell ref="C37:C42"/>
    <mergeCell ref="V37:V44"/>
    <mergeCell ref="B41:B42"/>
    <mergeCell ref="D40:E40"/>
    <mergeCell ref="G38:H38"/>
    <mergeCell ref="M35:N35"/>
    <mergeCell ref="S31:T31"/>
    <mergeCell ref="J39:K39"/>
    <mergeCell ref="G30:H3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F8E-49AC-4631-B637-B6055BFA72D0}">
  <sheetPr>
    <pageSetUpPr fitToPage="1"/>
  </sheetPr>
  <dimension ref="B1:AJ50"/>
  <sheetViews>
    <sheetView zoomScale="75" zoomScaleNormal="75" workbookViewId="0">
      <selection activeCell="M9" sqref="M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26" t="s">
        <v>227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"/>
      <c r="AB1" s="6"/>
    </row>
    <row r="2" spans="2:36" s="5" customFormat="1" ht="18.899999999999999" customHeight="1">
      <c r="B2" s="427"/>
      <c r="C2" s="428"/>
      <c r="D2" s="428"/>
      <c r="E2" s="428"/>
      <c r="F2" s="428"/>
      <c r="G2" s="42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29" t="s">
        <v>85</v>
      </c>
      <c r="H3" s="429"/>
      <c r="I3" s="429"/>
      <c r="J3" s="429"/>
      <c r="K3" s="429"/>
      <c r="L3" s="42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0">
        <v>6</v>
      </c>
      <c r="C5" s="438"/>
      <c r="D5" s="110" t="str">
        <f>'115.6月菜單'!B43</f>
        <v>香Q米飯</v>
      </c>
      <c r="E5" s="110" t="s">
        <v>15</v>
      </c>
      <c r="F5" s="1" t="s">
        <v>16</v>
      </c>
      <c r="G5" s="110" t="str">
        <f>'115.6月菜單'!B44</f>
        <v>法式菲力雞排(加)(炸)</v>
      </c>
      <c r="H5" s="110" t="s">
        <v>61</v>
      </c>
      <c r="I5" s="1" t="s">
        <v>16</v>
      </c>
      <c r="J5" s="110" t="str">
        <f>'115.6月菜單'!B45</f>
        <v>洋蔥豬柳</v>
      </c>
      <c r="K5" s="110" t="s">
        <v>17</v>
      </c>
      <c r="L5" s="1" t="s">
        <v>16</v>
      </c>
      <c r="M5" s="110" t="str">
        <f>'115.6月菜單'!B46</f>
        <v>玉米炒蛋</v>
      </c>
      <c r="N5" s="110" t="s">
        <v>17</v>
      </c>
      <c r="O5" s="1" t="s">
        <v>16</v>
      </c>
      <c r="P5" s="110" t="str">
        <f>'115.6月菜單'!B47</f>
        <v>季節蔬菜</v>
      </c>
      <c r="Q5" s="110" t="s">
        <v>18</v>
      </c>
      <c r="R5" s="1" t="s">
        <v>16</v>
      </c>
      <c r="S5" s="110" t="str">
        <f>'115.6月菜單'!B48</f>
        <v>味噌海芽湯</v>
      </c>
      <c r="T5" s="110" t="s">
        <v>17</v>
      </c>
      <c r="U5" s="1" t="s">
        <v>16</v>
      </c>
      <c r="V5" s="439"/>
      <c r="W5" s="33" t="s">
        <v>44</v>
      </c>
      <c r="X5" s="34" t="s">
        <v>19</v>
      </c>
      <c r="Y5" s="35">
        <v>6.3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1" t="s">
        <v>8</v>
      </c>
      <c r="C6" s="438"/>
      <c r="D6" s="2" t="s">
        <v>24</v>
      </c>
      <c r="E6" s="2"/>
      <c r="F6" s="2">
        <v>120</v>
      </c>
      <c r="G6" s="163" t="s">
        <v>219</v>
      </c>
      <c r="H6" s="173" t="s">
        <v>81</v>
      </c>
      <c r="I6" s="111">
        <v>60</v>
      </c>
      <c r="J6" s="111" t="s">
        <v>79</v>
      </c>
      <c r="K6" s="111"/>
      <c r="L6" s="111">
        <v>50</v>
      </c>
      <c r="M6" s="111" t="s">
        <v>101</v>
      </c>
      <c r="N6" s="111"/>
      <c r="O6" s="111">
        <v>30</v>
      </c>
      <c r="P6" s="2" t="s">
        <v>60</v>
      </c>
      <c r="Q6" s="2"/>
      <c r="R6" s="2">
        <v>120</v>
      </c>
      <c r="S6" s="111" t="s">
        <v>82</v>
      </c>
      <c r="T6" s="111"/>
      <c r="U6" s="111">
        <v>1</v>
      </c>
      <c r="V6" s="440"/>
      <c r="W6" s="91">
        <f>Y5*15+Y6*0+Y7*5+Y8*0+Y9*15+Y10*12+15</f>
        <v>118</v>
      </c>
      <c r="X6" s="38" t="s">
        <v>25</v>
      </c>
      <c r="Y6" s="39">
        <v>2.9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1">
        <v>29</v>
      </c>
      <c r="C7" s="438"/>
      <c r="D7" s="2"/>
      <c r="E7" s="2"/>
      <c r="F7" s="2"/>
      <c r="G7" s="2"/>
      <c r="H7" s="45"/>
      <c r="I7" s="2"/>
      <c r="J7" s="449" t="s">
        <v>107</v>
      </c>
      <c r="K7" s="450"/>
      <c r="L7" s="111">
        <v>25</v>
      </c>
      <c r="M7" s="2" t="s">
        <v>64</v>
      </c>
      <c r="N7" s="88"/>
      <c r="O7" s="2">
        <v>40</v>
      </c>
      <c r="P7" s="111"/>
      <c r="Q7" s="111"/>
      <c r="R7" s="111"/>
      <c r="S7" s="447" t="s">
        <v>123</v>
      </c>
      <c r="T7" s="448"/>
      <c r="U7" s="111">
        <v>5</v>
      </c>
      <c r="V7" s="440"/>
      <c r="W7" s="40" t="s">
        <v>46</v>
      </c>
      <c r="X7" s="41" t="s">
        <v>27</v>
      </c>
      <c r="Y7" s="39">
        <v>1.7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1" t="s">
        <v>10</v>
      </c>
      <c r="C8" s="438"/>
      <c r="D8" s="2"/>
      <c r="E8" s="2"/>
      <c r="F8" s="2"/>
      <c r="G8" s="111"/>
      <c r="H8" s="111"/>
      <c r="I8" s="111"/>
      <c r="J8" s="111"/>
      <c r="K8" s="111"/>
      <c r="L8" s="111"/>
      <c r="M8" s="2"/>
      <c r="N8" s="2"/>
      <c r="O8" s="2"/>
      <c r="P8" s="111"/>
      <c r="Q8" s="111"/>
      <c r="R8" s="111"/>
      <c r="S8" s="447" t="s">
        <v>97</v>
      </c>
      <c r="T8" s="448"/>
      <c r="U8" s="111">
        <v>1</v>
      </c>
      <c r="V8" s="440"/>
      <c r="W8" s="89">
        <f>Y5*0+Y6*5+Y7*0+Y8*5+Y9*0+Y10*8</f>
        <v>29.5</v>
      </c>
      <c r="X8" s="41" t="s">
        <v>30</v>
      </c>
      <c r="Y8" s="39">
        <v>3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446" t="s">
        <v>37</v>
      </c>
      <c r="C9" s="438"/>
      <c r="D9" s="142"/>
      <c r="E9" s="112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440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46"/>
      <c r="C10" s="438"/>
      <c r="D10" s="142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440"/>
      <c r="W10" s="89">
        <f>Y5*2+Y6*7+Y7*1+Y8*0+Y9*0+Y10*8</f>
        <v>34.6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3" t="s">
        <v>36</v>
      </c>
      <c r="C11" s="115"/>
      <c r="D11" s="142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440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4"/>
      <c r="C12" s="145"/>
      <c r="D12" s="146"/>
      <c r="E12" s="147"/>
      <c r="F12" s="148"/>
      <c r="G12" s="148"/>
      <c r="H12" s="147"/>
      <c r="I12" s="148"/>
      <c r="J12" s="148"/>
      <c r="K12" s="147"/>
      <c r="L12" s="148"/>
      <c r="M12" s="148"/>
      <c r="N12" s="147"/>
      <c r="O12" s="148"/>
      <c r="P12" s="148"/>
      <c r="Q12" s="147"/>
      <c r="R12" s="148"/>
      <c r="S12" s="148"/>
      <c r="T12" s="147"/>
      <c r="U12" s="148"/>
      <c r="V12" s="445"/>
      <c r="W12" s="90">
        <f>W6*4+W10*4+W8*9</f>
        <v>875.9</v>
      </c>
      <c r="X12" s="149"/>
      <c r="Y12" s="150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>
        <v>6</v>
      </c>
      <c r="C13" s="442"/>
      <c r="D13" s="151" t="str">
        <f>'115.6月菜單'!F43</f>
        <v>糙米飯</v>
      </c>
      <c r="E13" s="151" t="s">
        <v>15</v>
      </c>
      <c r="F13" s="151"/>
      <c r="G13" s="151" t="str">
        <f>'115.6月菜單'!F44</f>
        <v>香烤雞排</v>
      </c>
      <c r="H13" s="151" t="s">
        <v>63</v>
      </c>
      <c r="I13" s="151"/>
      <c r="J13" s="151" t="str">
        <f>'115.6月菜單'!F45</f>
        <v>滷蛋</v>
      </c>
      <c r="K13" s="151" t="s">
        <v>93</v>
      </c>
      <c r="L13" s="151"/>
      <c r="M13" s="151" t="str">
        <f>'115.6月菜單'!F46</f>
        <v>高麗菜豆皮</v>
      </c>
      <c r="N13" s="151" t="s">
        <v>17</v>
      </c>
      <c r="O13" s="151"/>
      <c r="P13" s="151" t="str">
        <f>'115.6月菜單'!F47</f>
        <v>季節蔬菜</v>
      </c>
      <c r="Q13" s="151" t="s">
        <v>18</v>
      </c>
      <c r="R13" s="151"/>
      <c r="S13" s="151" t="str">
        <f>'115.6月菜單'!F48</f>
        <v>冬瓜湯</v>
      </c>
      <c r="T13" s="151" t="s">
        <v>17</v>
      </c>
      <c r="U13" s="151"/>
      <c r="V13" s="416"/>
      <c r="W13" s="33" t="s">
        <v>44</v>
      </c>
      <c r="X13" s="41" t="s">
        <v>19</v>
      </c>
      <c r="Y13" s="39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14"/>
      <c r="D14" s="2" t="s">
        <v>24</v>
      </c>
      <c r="E14" s="2"/>
      <c r="F14" s="2">
        <v>80</v>
      </c>
      <c r="G14" s="203" t="s">
        <v>259</v>
      </c>
      <c r="H14" s="216"/>
      <c r="I14" s="117">
        <v>70</v>
      </c>
      <c r="J14" s="2" t="s">
        <v>206</v>
      </c>
      <c r="K14" s="2"/>
      <c r="L14" s="2">
        <v>55</v>
      </c>
      <c r="M14" s="111" t="s">
        <v>114</v>
      </c>
      <c r="N14" s="111"/>
      <c r="O14" s="111">
        <v>60</v>
      </c>
      <c r="P14" s="2" t="s">
        <v>60</v>
      </c>
      <c r="Q14" s="2"/>
      <c r="R14" s="2">
        <v>120</v>
      </c>
      <c r="S14" s="111" t="s">
        <v>87</v>
      </c>
      <c r="T14" s="111"/>
      <c r="U14" s="111">
        <v>30</v>
      </c>
      <c r="V14" s="416"/>
      <c r="W14" s="91">
        <f>Y13*15+Y14*0+Y15*5+Y16*0+Y17*15+Y18*12+15</f>
        <v>115.5</v>
      </c>
      <c r="X14" s="38" t="s">
        <v>25</v>
      </c>
      <c r="Y14" s="39">
        <v>2.8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30</v>
      </c>
      <c r="C15" s="414"/>
      <c r="D15" s="2" t="s">
        <v>111</v>
      </c>
      <c r="E15" s="2"/>
      <c r="F15" s="2">
        <v>40</v>
      </c>
      <c r="G15" s="2"/>
      <c r="H15" s="111"/>
      <c r="I15" s="2"/>
      <c r="J15" s="424"/>
      <c r="K15" s="425"/>
      <c r="L15" s="2"/>
      <c r="M15" s="217" t="s">
        <v>100</v>
      </c>
      <c r="N15" s="218"/>
      <c r="O15" s="111">
        <v>1</v>
      </c>
      <c r="P15" s="111"/>
      <c r="Q15" s="111"/>
      <c r="R15" s="111"/>
      <c r="S15" s="111" t="s">
        <v>97</v>
      </c>
      <c r="T15" s="111"/>
      <c r="U15" s="111">
        <v>1</v>
      </c>
      <c r="V15" s="416"/>
      <c r="W15" s="40" t="s">
        <v>46</v>
      </c>
      <c r="X15" s="41" t="s">
        <v>27</v>
      </c>
      <c r="Y15" s="39">
        <v>2.1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14"/>
      <c r="D16" s="2"/>
      <c r="E16" s="45"/>
      <c r="F16" s="2"/>
      <c r="G16" s="2"/>
      <c r="H16" s="45"/>
      <c r="I16" s="2"/>
      <c r="J16" s="2"/>
      <c r="K16" s="86"/>
      <c r="L16" s="2"/>
      <c r="M16" s="447" t="s">
        <v>254</v>
      </c>
      <c r="N16" s="448"/>
      <c r="O16" s="111">
        <v>5</v>
      </c>
      <c r="P16" s="111"/>
      <c r="Q16" s="111"/>
      <c r="R16" s="111"/>
      <c r="S16" s="111"/>
      <c r="T16" s="112"/>
      <c r="U16" s="111"/>
      <c r="V16" s="416"/>
      <c r="W16" s="89">
        <f>Y13*0+Y14*5+Y15*0+Y16*5+Y17*0+Y18*8</f>
        <v>29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413" t="s">
        <v>38</v>
      </c>
      <c r="C17" s="414"/>
      <c r="D17" s="45"/>
      <c r="E17" s="45"/>
      <c r="F17" s="2"/>
      <c r="G17" s="2"/>
      <c r="H17" s="45"/>
      <c r="I17" s="2"/>
      <c r="J17" s="2"/>
      <c r="K17" s="45"/>
      <c r="L17" s="2"/>
      <c r="M17" s="111"/>
      <c r="N17" s="111"/>
      <c r="O17" s="111"/>
      <c r="P17" s="111"/>
      <c r="Q17" s="112"/>
      <c r="R17" s="111"/>
      <c r="S17" s="2"/>
      <c r="T17" s="2"/>
      <c r="U17" s="2"/>
      <c r="V17" s="416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3"/>
      <c r="C18" s="414"/>
      <c r="D18" s="45"/>
      <c r="E18" s="45"/>
      <c r="F18" s="2"/>
      <c r="G18" s="2"/>
      <c r="H18" s="45"/>
      <c r="I18" s="2"/>
      <c r="J18" s="57"/>
      <c r="K18" s="88"/>
      <c r="L18" s="2"/>
      <c r="M18" s="2"/>
      <c r="N18" s="45"/>
      <c r="O18" s="2"/>
      <c r="P18" s="2"/>
      <c r="Q18" s="45"/>
      <c r="R18" s="2"/>
      <c r="S18" s="2"/>
      <c r="T18" s="45"/>
      <c r="U18" s="2"/>
      <c r="V18" s="416"/>
      <c r="W18" s="89">
        <f>Y13*2+Y14*7+Y15*1+Y16*0+Y17*0+Y18*8</f>
        <v>33.699999999999996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3" t="s">
        <v>36</v>
      </c>
      <c r="C19" s="152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416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3"/>
      <c r="C20" s="154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17"/>
      <c r="W20" s="90">
        <f>W14*4+W18*4+W16*9</f>
        <v>857.8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/>
      <c r="C21" s="438"/>
      <c r="D21" s="110"/>
      <c r="E21" s="110"/>
      <c r="F21" s="110"/>
      <c r="G21" s="110"/>
      <c r="H21" s="110"/>
      <c r="I21" s="110"/>
      <c r="J21" s="110"/>
      <c r="K21" s="110"/>
      <c r="L21" s="133"/>
      <c r="M21" s="134"/>
      <c r="N21" s="110"/>
      <c r="O21" s="110"/>
      <c r="P21" s="110"/>
      <c r="Q21" s="110"/>
      <c r="R21" s="110"/>
      <c r="S21" s="110"/>
      <c r="T21" s="110"/>
      <c r="U21" s="110"/>
      <c r="V21" s="439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38"/>
      <c r="D22" s="2"/>
      <c r="E22" s="2"/>
      <c r="F22" s="2"/>
      <c r="G22" s="418"/>
      <c r="H22" s="419"/>
      <c r="I22" s="2"/>
      <c r="J22" s="2"/>
      <c r="K22" s="2"/>
      <c r="L22" s="2"/>
      <c r="M22" s="111"/>
      <c r="N22" s="111"/>
      <c r="O22" s="111"/>
      <c r="P22" s="2"/>
      <c r="Q22" s="2"/>
      <c r="R22" s="2"/>
      <c r="S22" s="2"/>
      <c r="T22" s="2"/>
      <c r="U22" s="2"/>
      <c r="V22" s="440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438"/>
      <c r="D23" s="2"/>
      <c r="E23" s="2"/>
      <c r="F23" s="2"/>
      <c r="G23" s="2"/>
      <c r="H23" s="2"/>
      <c r="I23" s="2"/>
      <c r="J23" s="2"/>
      <c r="K23" s="2"/>
      <c r="L23" s="2"/>
      <c r="M23" s="111"/>
      <c r="N23" s="111"/>
      <c r="O23" s="111"/>
      <c r="P23" s="111"/>
      <c r="Q23" s="111"/>
      <c r="R23" s="111"/>
      <c r="S23" s="2"/>
      <c r="T23" s="2"/>
      <c r="U23" s="2"/>
      <c r="V23" s="440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38"/>
      <c r="D24" s="2"/>
      <c r="E24" s="2"/>
      <c r="F24" s="2"/>
      <c r="G24" s="2"/>
      <c r="H24" s="45"/>
      <c r="I24" s="2"/>
      <c r="J24" s="2"/>
      <c r="K24" s="88"/>
      <c r="L24" s="2"/>
      <c r="M24" s="172"/>
      <c r="N24" s="118"/>
      <c r="O24" s="137"/>
      <c r="P24" s="111"/>
      <c r="Q24" s="112"/>
      <c r="R24" s="111"/>
      <c r="S24" s="2"/>
      <c r="T24" s="2"/>
      <c r="U24" s="2"/>
      <c r="V24" s="440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3" t="s">
        <v>39</v>
      </c>
      <c r="C25" s="438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45"/>
      <c r="U25" s="2"/>
      <c r="V25" s="440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3"/>
      <c r="C26" s="438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440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3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111"/>
      <c r="T27" s="112"/>
      <c r="U27" s="111"/>
      <c r="V27" s="440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5"/>
      <c r="C28" s="201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441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/>
      <c r="C29" s="438"/>
      <c r="D29" s="110"/>
      <c r="E29" s="110"/>
      <c r="F29" s="110"/>
      <c r="G29" s="110"/>
      <c r="H29" s="110"/>
      <c r="I29" s="110"/>
      <c r="J29" s="110"/>
      <c r="K29" s="19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439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90</v>
      </c>
      <c r="C30" s="438"/>
      <c r="D30" s="2"/>
      <c r="E30" s="2"/>
      <c r="F30" s="2"/>
      <c r="G30" s="111"/>
      <c r="H30" s="111"/>
      <c r="I30" s="111"/>
      <c r="J30" s="180"/>
      <c r="K30" s="200"/>
      <c r="L30" s="2"/>
      <c r="M30" s="2"/>
      <c r="N30" s="2"/>
      <c r="O30" s="2"/>
      <c r="P30" s="2"/>
      <c r="Q30" s="2"/>
      <c r="R30" s="2"/>
      <c r="S30" s="2"/>
      <c r="T30" s="2"/>
      <c r="U30" s="2"/>
      <c r="V30" s="440"/>
      <c r="W30" s="91"/>
      <c r="X30" s="38"/>
      <c r="Y30" s="39"/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/>
      <c r="C31" s="438"/>
      <c r="D31" s="2"/>
      <c r="E31" s="2"/>
      <c r="F31" s="2"/>
      <c r="G31" s="2"/>
      <c r="H31" s="2"/>
      <c r="I31" s="2"/>
      <c r="J31" s="2"/>
      <c r="K31" s="2"/>
      <c r="L31" s="2"/>
      <c r="M31" s="2"/>
      <c r="N31" s="86"/>
      <c r="O31" s="2"/>
      <c r="P31" s="2"/>
      <c r="Q31" s="45"/>
      <c r="R31" s="2"/>
      <c r="S31" s="424"/>
      <c r="T31" s="425"/>
      <c r="U31" s="2"/>
      <c r="V31" s="440"/>
      <c r="W31" s="40"/>
      <c r="X31" s="41"/>
      <c r="Y31" s="39"/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38"/>
      <c r="D32" s="112"/>
      <c r="E32" s="112"/>
      <c r="F32" s="111"/>
      <c r="G32" s="2"/>
      <c r="H32" s="45"/>
      <c r="I32" s="2"/>
      <c r="J32" s="2"/>
      <c r="K32" s="45"/>
      <c r="L32" s="2"/>
      <c r="M32" s="2"/>
      <c r="N32" s="86"/>
      <c r="O32" s="2"/>
      <c r="P32" s="2"/>
      <c r="Q32" s="45"/>
      <c r="R32" s="2"/>
      <c r="S32" s="2"/>
      <c r="T32" s="2"/>
      <c r="U32" s="2"/>
      <c r="V32" s="440"/>
      <c r="W32" s="89"/>
      <c r="X32" s="41"/>
      <c r="Y32" s="39"/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13" t="s">
        <v>40</v>
      </c>
      <c r="C33" s="438"/>
      <c r="D33" s="112"/>
      <c r="E33" s="112"/>
      <c r="F33" s="111"/>
      <c r="G33" s="111"/>
      <c r="H33" s="112"/>
      <c r="I33" s="111"/>
      <c r="J33" s="2"/>
      <c r="K33" s="45"/>
      <c r="L33" s="2"/>
      <c r="M33" s="2"/>
      <c r="N33" s="2"/>
      <c r="O33" s="2"/>
      <c r="P33" s="111"/>
      <c r="Q33" s="112"/>
      <c r="R33" s="111"/>
      <c r="S33" s="2"/>
      <c r="T33" s="86"/>
      <c r="U33" s="2"/>
      <c r="V33" s="440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3"/>
      <c r="C34" s="438"/>
      <c r="D34" s="112"/>
      <c r="E34" s="112"/>
      <c r="F34" s="111"/>
      <c r="G34" s="111"/>
      <c r="H34" s="112"/>
      <c r="I34" s="111"/>
      <c r="J34" s="111"/>
      <c r="K34" s="112"/>
      <c r="L34" s="111"/>
      <c r="M34" s="2"/>
      <c r="N34" s="2"/>
      <c r="O34" s="2"/>
      <c r="P34" s="111"/>
      <c r="Q34" s="112"/>
      <c r="R34" s="111"/>
      <c r="S34" s="2"/>
      <c r="T34" s="45"/>
      <c r="U34" s="2"/>
      <c r="V34" s="440"/>
      <c r="W34" s="89"/>
      <c r="X34" s="80"/>
      <c r="Y34" s="46"/>
      <c r="Z34" s="13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3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422"/>
      <c r="N35" s="423"/>
      <c r="O35" s="2"/>
      <c r="P35" s="111"/>
      <c r="Q35" s="112"/>
      <c r="R35" s="111"/>
      <c r="S35" s="111"/>
      <c r="T35" s="111"/>
      <c r="U35" s="111"/>
      <c r="V35" s="440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6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41"/>
      <c r="W36" s="90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/>
      <c r="C37" s="438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439"/>
      <c r="W37" s="33"/>
      <c r="X37" s="34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90</v>
      </c>
      <c r="C38" s="438"/>
      <c r="D38" s="2"/>
      <c r="E38" s="2"/>
      <c r="F38" s="2"/>
      <c r="G38" s="418"/>
      <c r="H38" s="419"/>
      <c r="I38" s="111"/>
      <c r="J38" s="179"/>
      <c r="K38" s="111"/>
      <c r="L38" s="111"/>
      <c r="M38" s="2"/>
      <c r="N38" s="2"/>
      <c r="O38" s="2"/>
      <c r="P38" s="2"/>
      <c r="Q38" s="2"/>
      <c r="R38" s="2"/>
      <c r="S38" s="2"/>
      <c r="T38" s="2"/>
      <c r="U38" s="2"/>
      <c r="V38" s="440"/>
      <c r="W38" s="91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/>
      <c r="C39" s="438"/>
      <c r="D39" s="2"/>
      <c r="E39" s="2"/>
      <c r="F39" s="2"/>
      <c r="G39" s="2"/>
      <c r="H39" s="45"/>
      <c r="I39" s="2"/>
      <c r="J39" s="111"/>
      <c r="K39" s="111"/>
      <c r="L39" s="111"/>
      <c r="M39" s="2"/>
      <c r="N39" s="2"/>
      <c r="O39" s="2"/>
      <c r="P39" s="2"/>
      <c r="Q39" s="45"/>
      <c r="R39" s="2"/>
      <c r="S39" s="2"/>
      <c r="T39" s="2"/>
      <c r="U39" s="2"/>
      <c r="V39" s="440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438"/>
      <c r="D40" s="422"/>
      <c r="E40" s="423"/>
      <c r="F40" s="2"/>
      <c r="G40" s="111"/>
      <c r="H40" s="112"/>
      <c r="I40" s="111"/>
      <c r="J40" s="2"/>
      <c r="K40" s="129"/>
      <c r="L40" s="111"/>
      <c r="M40" s="2"/>
      <c r="N40" s="86"/>
      <c r="O40" s="2"/>
      <c r="P40" s="2"/>
      <c r="Q40" s="45"/>
      <c r="R40" s="2"/>
      <c r="S40" s="2"/>
      <c r="T40" s="2"/>
      <c r="U40" s="2"/>
      <c r="V40" s="440"/>
      <c r="W40" s="89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13" t="s">
        <v>32</v>
      </c>
      <c r="C41" s="438"/>
      <c r="D41" s="2"/>
      <c r="E41" s="2"/>
      <c r="F41" s="2"/>
      <c r="G41" s="111"/>
      <c r="H41" s="112"/>
      <c r="I41" s="111"/>
      <c r="J41" s="111"/>
      <c r="K41" s="112"/>
      <c r="L41" s="111"/>
      <c r="M41" s="2"/>
      <c r="N41" s="88"/>
      <c r="O41" s="2"/>
      <c r="P41" s="111"/>
      <c r="Q41" s="112"/>
      <c r="R41" s="111"/>
      <c r="S41" s="2"/>
      <c r="T41" s="86"/>
      <c r="U41" s="2"/>
      <c r="V41" s="440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13"/>
      <c r="C42" s="438"/>
      <c r="D42" s="111"/>
      <c r="E42" s="111"/>
      <c r="F42" s="111"/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440"/>
      <c r="W42" s="89"/>
      <c r="X42" s="80"/>
      <c r="Y42" s="46"/>
      <c r="Z42" s="15"/>
      <c r="AE42" s="16">
        <f>AB42*15</f>
        <v>0</v>
      </c>
      <c r="AG42" s="91"/>
    </row>
    <row r="43" spans="2:33" ht="27.9" customHeight="1">
      <c r="B43" s="143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440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59"/>
      <c r="C44" s="160"/>
      <c r="D44" s="161"/>
      <c r="E44" s="161"/>
      <c r="F44" s="162"/>
      <c r="G44" s="162"/>
      <c r="H44" s="161"/>
      <c r="I44" s="162"/>
      <c r="J44" s="162"/>
      <c r="K44" s="161"/>
      <c r="L44" s="162"/>
      <c r="M44" s="162"/>
      <c r="N44" s="161"/>
      <c r="O44" s="162"/>
      <c r="P44" s="162"/>
      <c r="Q44" s="161"/>
      <c r="R44" s="162"/>
      <c r="S44" s="162"/>
      <c r="T44" s="112"/>
      <c r="U44" s="111"/>
      <c r="V44" s="441"/>
      <c r="W44" s="90"/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8"/>
      <c r="G45" s="16"/>
      <c r="H45" s="73"/>
      <c r="I45" s="1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4"/>
      <c r="U45" s="434"/>
      <c r="V45" s="434"/>
      <c r="W45" s="434"/>
      <c r="X45" s="434"/>
      <c r="Y45" s="434"/>
      <c r="Z45" s="74"/>
      <c r="AB45" s="56"/>
    </row>
    <row r="46" spans="2:33">
      <c r="B46" s="56"/>
      <c r="C46" s="61"/>
      <c r="D46" s="432"/>
      <c r="E46" s="432"/>
      <c r="F46" s="433"/>
      <c r="G46" s="433"/>
      <c r="H46" s="75"/>
      <c r="K46" s="75"/>
      <c r="N46" s="75"/>
      <c r="Q46" s="75"/>
      <c r="T46" s="75"/>
    </row>
    <row r="47" spans="2:33" ht="28.2">
      <c r="D47" s="131"/>
      <c r="E47" s="131"/>
      <c r="F47" s="131"/>
    </row>
    <row r="48" spans="2:33" ht="28.2">
      <c r="D48" s="131"/>
      <c r="E48" s="131"/>
      <c r="F48" s="131"/>
    </row>
    <row r="49" spans="4:6" ht="28.2">
      <c r="D49" s="131"/>
      <c r="E49" s="131"/>
      <c r="F49" s="131"/>
    </row>
    <row r="50" spans="4:6" ht="28.2">
      <c r="D50" s="131"/>
      <c r="E50" s="131"/>
      <c r="F50" s="131"/>
    </row>
  </sheetData>
  <mergeCells count="30">
    <mergeCell ref="M16:N16"/>
    <mergeCell ref="G22:H22"/>
    <mergeCell ref="J45:Y45"/>
    <mergeCell ref="D46:G46"/>
    <mergeCell ref="C29:C34"/>
    <mergeCell ref="V29:V36"/>
    <mergeCell ref="S31:T31"/>
    <mergeCell ref="B33:B34"/>
    <mergeCell ref="M35:N35"/>
    <mergeCell ref="C37:C42"/>
    <mergeCell ref="V37:V44"/>
    <mergeCell ref="G38:H38"/>
    <mergeCell ref="D40:E40"/>
    <mergeCell ref="B41:B42"/>
    <mergeCell ref="B25:B26"/>
    <mergeCell ref="B1:Y1"/>
    <mergeCell ref="B2:G2"/>
    <mergeCell ref="G3:L3"/>
    <mergeCell ref="C5:C10"/>
    <mergeCell ref="V5:V12"/>
    <mergeCell ref="S8:T8"/>
    <mergeCell ref="B9:B10"/>
    <mergeCell ref="C13:C18"/>
    <mergeCell ref="V13:V20"/>
    <mergeCell ref="J15:K15"/>
    <mergeCell ref="B17:B18"/>
    <mergeCell ref="S7:T7"/>
    <mergeCell ref="C21:C26"/>
    <mergeCell ref="V21:V28"/>
    <mergeCell ref="J7:K7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115.6月菜單</vt:lpstr>
      <vt:lpstr>第一週明細</vt:lpstr>
      <vt:lpstr>第二週明細</vt:lpstr>
      <vt:lpstr>第三週明細 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2026-05-25T08:48:06Z</cp:lastPrinted>
  <dcterms:created xsi:type="dcterms:W3CDTF">2013-10-17T10:44:48Z</dcterms:created>
  <dcterms:modified xsi:type="dcterms:W3CDTF">2026-05-25T11:38:20Z</dcterms:modified>
</cp:coreProperties>
</file>