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372F1510-CC0D-4D59-A86E-8934A64B709B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114.12月菜單" sheetId="20" r:id="rId1"/>
    <sheet name="第一週明細" sheetId="3" r:id="rId2"/>
    <sheet name="第二週明細" sheetId="4" r:id="rId3"/>
    <sheet name="第三週明細" sheetId="7" r:id="rId4"/>
    <sheet name="第四週明細  " sheetId="25" r:id="rId5"/>
    <sheet name="第五週明細 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3" l="1"/>
  <c r="W30" i="4"/>
  <c r="W22" i="25"/>
  <c r="W30" i="7" l="1"/>
  <c r="S21" i="8" l="1"/>
  <c r="P21" i="8"/>
  <c r="M21" i="8"/>
  <c r="J21" i="8"/>
  <c r="G21" i="8"/>
  <c r="D21" i="8"/>
  <c r="W26" i="8"/>
  <c r="M46" i="20" s="1"/>
  <c r="W24" i="8"/>
  <c r="M45" i="20" s="1"/>
  <c r="W22" i="8"/>
  <c r="W28" i="8" l="1"/>
  <c r="K45" i="20" s="1"/>
  <c r="K46" i="20"/>
  <c r="D5" i="3"/>
  <c r="W10" i="3"/>
  <c r="W8" i="3"/>
  <c r="E9" i="20" s="1"/>
  <c r="W6" i="3"/>
  <c r="C10" i="20" s="1"/>
  <c r="S37" i="3"/>
  <c r="P37" i="3"/>
  <c r="M37" i="3"/>
  <c r="J37" i="3"/>
  <c r="G37" i="3"/>
  <c r="D37" i="3"/>
  <c r="S29" i="3"/>
  <c r="P29" i="3"/>
  <c r="M29" i="3"/>
  <c r="J29" i="3"/>
  <c r="G29" i="3"/>
  <c r="D29" i="3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W34" i="3"/>
  <c r="Q10" i="20" s="1"/>
  <c r="W32" i="3"/>
  <c r="Q9" i="20" s="1"/>
  <c r="W26" i="3"/>
  <c r="M10" i="20" s="1"/>
  <c r="W24" i="3"/>
  <c r="M9" i="20" s="1"/>
  <c r="W22" i="3"/>
  <c r="K10" i="20" s="1"/>
  <c r="W18" i="3"/>
  <c r="I10" i="20" s="1"/>
  <c r="W16" i="3"/>
  <c r="I9" i="20" s="1"/>
  <c r="W14" i="3"/>
  <c r="G10" i="20" s="1"/>
  <c r="W18" i="8"/>
  <c r="W10" i="8"/>
  <c r="W42" i="25"/>
  <c r="W26" i="25"/>
  <c r="W18" i="25"/>
  <c r="W10" i="25"/>
  <c r="W42" i="7"/>
  <c r="W34" i="7"/>
  <c r="W26" i="7"/>
  <c r="W10" i="7"/>
  <c r="W42" i="4"/>
  <c r="W34" i="4"/>
  <c r="W18" i="4"/>
  <c r="W36" i="3" l="1"/>
  <c r="O9" i="20" s="1"/>
  <c r="W12" i="3"/>
  <c r="C9" i="20" s="1"/>
  <c r="E10" i="20"/>
  <c r="O10" i="20"/>
  <c r="W20" i="3"/>
  <c r="G9" i="20" s="1"/>
  <c r="W28" i="3"/>
  <c r="K9" i="20" s="1"/>
  <c r="W42" i="3"/>
  <c r="W10" i="4"/>
  <c r="W40" i="3" l="1"/>
  <c r="W38" i="3"/>
  <c r="W40" i="4"/>
  <c r="W38" i="4"/>
  <c r="W32" i="4"/>
  <c r="W26" i="4"/>
  <c r="W24" i="4"/>
  <c r="W22" i="4"/>
  <c r="W16" i="4"/>
  <c r="W14" i="4"/>
  <c r="W8" i="4"/>
  <c r="W6" i="4"/>
  <c r="W40" i="7"/>
  <c r="W38" i="7"/>
  <c r="W32" i="7"/>
  <c r="W24" i="7"/>
  <c r="W22" i="7"/>
  <c r="W18" i="7"/>
  <c r="W16" i="7"/>
  <c r="W14" i="7"/>
  <c r="W8" i="7"/>
  <c r="W6" i="7"/>
  <c r="W40" i="25"/>
  <c r="W38" i="25"/>
  <c r="W32" i="25"/>
  <c r="W24" i="25"/>
  <c r="W16" i="25"/>
  <c r="W14" i="25"/>
  <c r="W8" i="25"/>
  <c r="W6" i="25"/>
  <c r="W16" i="8"/>
  <c r="W14" i="8"/>
  <c r="W8" i="8"/>
  <c r="W6" i="8"/>
  <c r="W12" i="8" l="1"/>
  <c r="W44" i="25"/>
  <c r="W44" i="7"/>
  <c r="W36" i="7"/>
  <c r="W28" i="7"/>
  <c r="W20" i="7"/>
  <c r="W12" i="4"/>
  <c r="W36" i="25"/>
  <c r="W20" i="25"/>
  <c r="W44" i="4"/>
  <c r="W28" i="4"/>
  <c r="W44" i="3"/>
  <c r="W20" i="4"/>
  <c r="W36" i="4"/>
  <c r="W12" i="7"/>
  <c r="W28" i="25"/>
  <c r="W12" i="25"/>
  <c r="W20" i="8"/>
  <c r="P5" i="7" l="1"/>
  <c r="M5" i="7"/>
  <c r="J5" i="7"/>
  <c r="G5" i="7"/>
  <c r="D5" i="7"/>
  <c r="S13" i="8" l="1"/>
  <c r="P13" i="8"/>
  <c r="M13" i="8"/>
  <c r="J13" i="8"/>
  <c r="G13" i="8"/>
  <c r="D13" i="8"/>
  <c r="I45" i="20" l="1"/>
  <c r="G46" i="20"/>
  <c r="I46" i="20" l="1"/>
  <c r="G45" i="20" l="1"/>
  <c r="S5" i="25" l="1"/>
  <c r="P5" i="25"/>
  <c r="M5" i="25"/>
  <c r="J5" i="25"/>
  <c r="G5" i="25"/>
  <c r="D5" i="25"/>
  <c r="S37" i="25" l="1"/>
  <c r="P37" i="25"/>
  <c r="M37" i="25"/>
  <c r="J37" i="25"/>
  <c r="G37" i="25"/>
  <c r="D37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S37" i="20"/>
  <c r="AE34" i="25"/>
  <c r="AD33" i="25"/>
  <c r="AF33" i="25" s="1"/>
  <c r="AE32" i="25"/>
  <c r="AC32" i="25"/>
  <c r="AD31" i="25"/>
  <c r="AD35" i="25" s="1"/>
  <c r="AC31" i="25"/>
  <c r="AE30" i="25"/>
  <c r="AC30" i="25"/>
  <c r="AE26" i="25"/>
  <c r="M37" i="20"/>
  <c r="AD25" i="25"/>
  <c r="AF25" i="25" s="1"/>
  <c r="AE24" i="25"/>
  <c r="AC24" i="25"/>
  <c r="M36" i="20"/>
  <c r="AD23" i="25"/>
  <c r="AD27" i="25" s="1"/>
  <c r="AC23" i="25"/>
  <c r="AE22" i="25"/>
  <c r="AC22" i="25"/>
  <c r="K37" i="20"/>
  <c r="AE18" i="25"/>
  <c r="I37" i="20"/>
  <c r="AD17" i="25"/>
  <c r="AE16" i="25"/>
  <c r="AC16" i="25"/>
  <c r="I36" i="20"/>
  <c r="AD15" i="25"/>
  <c r="AC15" i="25"/>
  <c r="AE14" i="25"/>
  <c r="AC14" i="25"/>
  <c r="G37" i="20"/>
  <c r="AE10" i="25"/>
  <c r="E37" i="20"/>
  <c r="AD9" i="25"/>
  <c r="AF9" i="25" s="1"/>
  <c r="AE8" i="25"/>
  <c r="AC8" i="25"/>
  <c r="AD7" i="25"/>
  <c r="AC7" i="25"/>
  <c r="AE6" i="25"/>
  <c r="AC6" i="25"/>
  <c r="C37" i="20"/>
  <c r="AF6" i="25" l="1"/>
  <c r="AF8" i="25"/>
  <c r="AF32" i="25"/>
  <c r="AF16" i="25"/>
  <c r="AF15" i="25"/>
  <c r="AD19" i="25"/>
  <c r="AC11" i="25"/>
  <c r="AC19" i="25"/>
  <c r="AF19" i="25" s="1"/>
  <c r="AD20" i="25" s="1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U37" i="20"/>
  <c r="U36" i="20"/>
  <c r="G36" i="20"/>
  <c r="E36" i="20"/>
  <c r="AD11" i="25"/>
  <c r="AF14" i="25"/>
  <c r="AF24" i="25"/>
  <c r="AF17" i="25"/>
  <c r="AF22" i="25"/>
  <c r="AF23" i="25"/>
  <c r="AF41" i="25"/>
  <c r="AF30" i="25"/>
  <c r="S13" i="4"/>
  <c r="AF11" i="25" l="1"/>
  <c r="AE12" i="25" s="1"/>
  <c r="C36" i="20"/>
  <c r="AF43" i="25"/>
  <c r="AC44" i="25" s="1"/>
  <c r="AF27" i="25"/>
  <c r="AC28" i="25" s="1"/>
  <c r="AE20" i="25"/>
  <c r="AF35" i="25"/>
  <c r="AC36" i="25" s="1"/>
  <c r="S36" i="20"/>
  <c r="K36" i="20"/>
  <c r="AC20" i="25"/>
  <c r="AD12" i="25" l="1"/>
  <c r="AC12" i="25"/>
  <c r="AD28" i="25"/>
  <c r="AE28" i="25"/>
  <c r="AE44" i="25"/>
  <c r="AD44" i="25"/>
  <c r="AE36" i="25"/>
  <c r="AD36" i="25"/>
  <c r="M37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K19" i="20" l="1"/>
  <c r="E46" i="20" l="1"/>
  <c r="C46" i="20"/>
  <c r="U19" i="20" l="1"/>
  <c r="U18" i="20"/>
  <c r="S19" i="20"/>
  <c r="Q18" i="20" l="1"/>
  <c r="Q19" i="20" l="1"/>
  <c r="O28" i="20" l="1"/>
  <c r="I18" i="20"/>
  <c r="U9" i="20" l="1"/>
  <c r="U27" i="20" l="1"/>
  <c r="Q27" i="20"/>
  <c r="M27" i="20"/>
  <c r="M18" i="20"/>
  <c r="E27" i="20" l="1"/>
  <c r="U28" i="20" l="1"/>
  <c r="Q28" i="20"/>
  <c r="I27" i="20"/>
  <c r="E19" i="20"/>
  <c r="E45" i="20" l="1"/>
  <c r="S28" i="20"/>
  <c r="M28" i="20"/>
  <c r="K28" i="20"/>
  <c r="I28" i="20"/>
  <c r="O19" i="20"/>
  <c r="M19" i="20"/>
  <c r="I19" i="20"/>
  <c r="G19" i="20"/>
  <c r="E18" i="20"/>
  <c r="C19" i="20"/>
  <c r="U10" i="20"/>
  <c r="G28" i="20" l="1"/>
  <c r="C28" i="20"/>
  <c r="E28" i="20"/>
  <c r="S18" i="20"/>
  <c r="S10" i="20"/>
  <c r="G27" i="20" l="1"/>
  <c r="K18" i="20"/>
  <c r="O27" i="20"/>
  <c r="O18" i="20"/>
  <c r="G18" i="20"/>
  <c r="C45" i="20"/>
  <c r="C27" i="20"/>
  <c r="S27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<sst xmlns="http://schemas.openxmlformats.org/spreadsheetml/2006/main" count="1451" uniqueCount="333">
  <si>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</si>
  <si>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</si>
  <si>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</si>
  <si>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</si>
  <si>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</si>
  <si>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</si>
  <si>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</si>
  <si>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</si>
  <si>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</si>
  <si>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</si>
  <si>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</si>
  <si>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</si>
  <si>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</si>
  <si>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</si>
  <si>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</si>
  <si>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</si>
  <si>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</si>
  <si>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</si>
  <si>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</si>
  <si>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</si>
  <si>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</si>
  <si>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</si>
  <si>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</si>
  <si>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</si>
  <si>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</si>
  <si>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</si>
  <si>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</si>
  <si>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</si>
  <si>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</si>
  <si>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</si>
  <si>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</si>
  <si>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</si>
  <si>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</si>
  <si>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</si>
  <si>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</si>
  <si>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</si>
  <si>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</si>
  <si>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</si>
  <si>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</si>
  <si>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</si>
  <si>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</si>
  <si>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</si>
  <si>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</si>
  <si>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</si>
  <si>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</si>
  <si>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</si>
  <si>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</si>
  <si>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</si>
  <si>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</si>
  <si>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</si>
  <si>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</si>
  <si>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</si>
  <si>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</si>
  <si>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</si>
  <si>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</si>
  <si>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</si>
  <si>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</si>
  <si>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</si>
  <si>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</si>
  <si>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</si>
  <si>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生鮮豬絞肉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</si>
  <si>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</si>
  <si>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</si>
  <si>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</si>
  <si>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</si>
  <si>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</si>
  <si>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</si>
  <si>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</si>
  <si>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</si>
  <si>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</si>
  <si>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</si>
  <si>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星期五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</si>
  <si>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</si>
  <si>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</si>
  <si>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</si>
  <si>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糙米飯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</si>
  <si>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</si>
  <si>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</si>
  <si>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</si>
  <si>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星期一</t>
    <phoneticPr fontId="19" type="noConversion"/>
  </si>
  <si>
    <t>木耳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</si>
  <si>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</si>
  <si>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</si>
  <si>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</si>
  <si>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</si>
  <si>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</si>
  <si>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</si>
  <si>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蛋白質：</t>
    <phoneticPr fontId="19" type="noConversion"/>
  </si>
  <si>
    <t>蔬菜類</t>
    <phoneticPr fontId="19" type="noConversion"/>
  </si>
  <si>
    <t>烤</t>
    <phoneticPr fontId="19" type="noConversion"/>
  </si>
  <si>
    <t>白蘿蔔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</si>
  <si>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</si>
  <si>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</si>
  <si>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</si>
  <si>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</si>
  <si>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</si>
  <si>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</si>
  <si>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煮</t>
    <phoneticPr fontId="19" type="noConversion"/>
  </si>
  <si>
    <t>胡蘿蔔</t>
    <phoneticPr fontId="19" type="noConversion"/>
  </si>
  <si>
    <t>傳統豆腐</t>
    <phoneticPr fontId="19" type="noConversion"/>
  </si>
  <si>
    <t>冬瓜</t>
    <phoneticPr fontId="19" type="noConversion"/>
  </si>
  <si>
    <t>甘藍</t>
    <phoneticPr fontId="19" type="noConversion"/>
  </si>
  <si>
    <t>生鮮豬後腿肉絲</t>
    <phoneticPr fontId="19" type="noConversion"/>
  </si>
  <si>
    <t>粉薑</t>
    <phoneticPr fontId="19" type="noConversion"/>
  </si>
  <si>
    <t>豆</t>
    <phoneticPr fontId="19" type="noConversion"/>
  </si>
  <si>
    <t>雞蛋</t>
    <phoneticPr fontId="19" type="noConversion"/>
  </si>
  <si>
    <t>醃</t>
    <phoneticPr fontId="19" type="noConversion"/>
  </si>
  <si>
    <t>加</t>
    <phoneticPr fontId="19" type="noConversion"/>
  </si>
  <si>
    <t>三色豆</t>
    <phoneticPr fontId="19" type="noConversion"/>
  </si>
  <si>
    <t>糙粳米</t>
    <phoneticPr fontId="19" type="noConversion"/>
  </si>
  <si>
    <t>生鮮豬後腿肉丁</t>
    <phoneticPr fontId="19" type="noConversion"/>
  </si>
  <si>
    <t>味噌</t>
    <phoneticPr fontId="19" type="noConversion"/>
  </si>
  <si>
    <t>豬肉來源:臺灣(豬肉及豬可食部位原料之原產地:臺灣)</t>
  </si>
  <si>
    <t>香Q米飯</t>
  </si>
  <si>
    <t>個人量(克)</t>
    <phoneticPr fontId="19" type="noConversion"/>
  </si>
  <si>
    <t>川燙</t>
    <phoneticPr fontId="19" type="noConversion"/>
  </si>
  <si>
    <t>白米</t>
    <phoneticPr fontId="19" type="noConversion"/>
  </si>
  <si>
    <t>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</si>
  <si>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</si>
  <si>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</si>
  <si>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</si>
  <si>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麵條</t>
    <phoneticPr fontId="19" type="noConversion"/>
  </si>
  <si>
    <t>芡</t>
    <phoneticPr fontId="19" type="noConversion"/>
  </si>
  <si>
    <t>油蔥酥</t>
    <phoneticPr fontId="19" type="noConversion"/>
  </si>
  <si>
    <t>煮</t>
    <phoneticPr fontId="19" type="noConversion"/>
  </si>
  <si>
    <t>海帶結</t>
    <phoneticPr fontId="19" type="noConversion"/>
  </si>
  <si>
    <t>豆干</t>
    <phoneticPr fontId="19" type="noConversion"/>
  </si>
  <si>
    <t>黑輪</t>
    <phoneticPr fontId="19" type="noConversion"/>
  </si>
  <si>
    <t>杏鮑菇</t>
    <phoneticPr fontId="19" type="noConversion"/>
  </si>
  <si>
    <t>結球白菜</t>
    <phoneticPr fontId="19" type="noConversion"/>
  </si>
  <si>
    <t>煮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</si>
  <si>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</si>
  <si>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</si>
  <si>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</si>
  <si>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</si>
  <si>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</si>
  <si>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</si>
  <si>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</si>
  <si>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</si>
  <si>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</si>
  <si>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</si>
  <si>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</si>
  <si>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</si>
  <si>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</si>
  <si>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</si>
  <si>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</si>
  <si>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</si>
  <si>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筍乾</t>
    <phoneticPr fontId="19" type="noConversion"/>
  </si>
  <si>
    <t>黑豆干</t>
    <phoneticPr fontId="19" type="noConversion"/>
  </si>
  <si>
    <t>星期一</t>
    <phoneticPr fontId="19" type="noConversion"/>
  </si>
  <si>
    <t>咖哩粉</t>
    <phoneticPr fontId="19" type="noConversion"/>
  </si>
  <si>
    <t>麻婆豆腐(豆)</t>
    <phoneticPr fontId="19" type="noConversion"/>
  </si>
  <si>
    <t>玉米濃湯(芡)</t>
    <phoneticPr fontId="19" type="noConversion"/>
  </si>
  <si>
    <t>冷凍花椰菜</t>
    <phoneticPr fontId="19" type="noConversion"/>
  </si>
  <si>
    <t>粉薑</t>
  </si>
  <si>
    <t>冷凍玉米粒</t>
    <phoneticPr fontId="19" type="noConversion"/>
  </si>
  <si>
    <t>粉薑</t>
    <phoneticPr fontId="19" type="noConversion"/>
  </si>
  <si>
    <t>榨菜</t>
    <phoneticPr fontId="19" type="noConversion"/>
  </si>
  <si>
    <t>醃</t>
    <phoneticPr fontId="19" type="noConversion"/>
  </si>
  <si>
    <t>金針菇</t>
    <phoneticPr fontId="19" type="noConversion"/>
  </si>
  <si>
    <t>煮</t>
    <phoneticPr fontId="19" type="noConversion"/>
  </si>
  <si>
    <t>胡蘿蔔</t>
    <phoneticPr fontId="19" type="noConversion"/>
  </si>
  <si>
    <t>綠豆芽</t>
    <phoneticPr fontId="19" type="noConversion"/>
  </si>
  <si>
    <t>生鮮雞排</t>
    <phoneticPr fontId="19" type="noConversion"/>
  </si>
  <si>
    <t>乾裙帶菜</t>
    <phoneticPr fontId="19" type="noConversion"/>
  </si>
  <si>
    <t>生鮮雞胸肉</t>
    <phoneticPr fontId="19" type="noConversion"/>
  </si>
  <si>
    <t>煮</t>
    <phoneticPr fontId="19" type="noConversion"/>
  </si>
  <si>
    <t>芋頭</t>
    <phoneticPr fontId="19" type="noConversion"/>
  </si>
  <si>
    <t>煮</t>
    <phoneticPr fontId="19" type="noConversion"/>
  </si>
  <si>
    <t>馬鈴薯</t>
    <phoneticPr fontId="19" type="noConversion"/>
  </si>
  <si>
    <t>白蘿蔔</t>
    <phoneticPr fontId="19" type="noConversion"/>
  </si>
  <si>
    <t>生鮮豬前腿肉片</t>
    <phoneticPr fontId="19" type="noConversion"/>
  </si>
  <si>
    <t>小魚乾</t>
    <phoneticPr fontId="19" type="noConversion"/>
  </si>
  <si>
    <t>大蒜</t>
    <phoneticPr fontId="19" type="noConversion"/>
  </si>
  <si>
    <t>紫菜蛋花湯</t>
    <phoneticPr fontId="19" type="noConversion"/>
  </si>
  <si>
    <t>煮</t>
    <phoneticPr fontId="19" type="noConversion"/>
  </si>
  <si>
    <t>醣類：</t>
    <phoneticPr fontId="19" type="noConversion"/>
  </si>
  <si>
    <t>脂肪：</t>
    <phoneticPr fontId="19" type="noConversion"/>
  </si>
  <si>
    <t>韓式燒肉片</t>
    <phoneticPr fontId="19" type="noConversion"/>
  </si>
  <si>
    <t>12月1日(一)</t>
    <phoneticPr fontId="19" type="noConversion"/>
  </si>
  <si>
    <t>12月8日(一)</t>
    <phoneticPr fontId="19" type="noConversion"/>
  </si>
  <si>
    <t>12月15日(一)</t>
    <phoneticPr fontId="19" type="noConversion"/>
  </si>
  <si>
    <t>12月22日(一)</t>
    <phoneticPr fontId="19" type="noConversion"/>
  </si>
  <si>
    <t>12月29日(一)</t>
    <phoneticPr fontId="19" type="noConversion"/>
  </si>
  <si>
    <t>12月30日(二)</t>
    <phoneticPr fontId="19" type="noConversion"/>
  </si>
  <si>
    <t>12月31日(三)</t>
    <phoneticPr fontId="19" type="noConversion"/>
  </si>
  <si>
    <t>12月23日(二)</t>
    <phoneticPr fontId="19" type="noConversion"/>
  </si>
  <si>
    <t>12月24日(三)</t>
    <phoneticPr fontId="19" type="noConversion"/>
  </si>
  <si>
    <t>12月25日(四)</t>
    <phoneticPr fontId="19" type="noConversion"/>
  </si>
  <si>
    <t>12月26日(五)</t>
    <phoneticPr fontId="19" type="noConversion"/>
  </si>
  <si>
    <t>12月16日(二)</t>
    <phoneticPr fontId="19" type="noConversion"/>
  </si>
  <si>
    <t>12月17日(三)</t>
    <phoneticPr fontId="19" type="noConversion"/>
  </si>
  <si>
    <t>12月18日(四)</t>
    <phoneticPr fontId="19" type="noConversion"/>
  </si>
  <si>
    <t>12月19日(五)</t>
    <phoneticPr fontId="19" type="noConversion"/>
  </si>
  <si>
    <t>12月9日(二)</t>
    <phoneticPr fontId="19" type="noConversion"/>
  </si>
  <si>
    <t>12月10日(三)</t>
    <phoneticPr fontId="19" type="noConversion"/>
  </si>
  <si>
    <t>12月11日(四)</t>
    <phoneticPr fontId="19" type="noConversion"/>
  </si>
  <si>
    <t>12月12日(五)</t>
    <phoneticPr fontId="19" type="noConversion"/>
  </si>
  <si>
    <t>12月2日(二)</t>
    <phoneticPr fontId="19" type="noConversion"/>
  </si>
  <si>
    <t>12月3日(三)</t>
    <phoneticPr fontId="19" type="noConversion"/>
  </si>
  <si>
    <t>12月4日(四)</t>
    <phoneticPr fontId="19" type="noConversion"/>
  </si>
  <si>
    <t>12月5日(五)</t>
    <phoneticPr fontId="19" type="noConversion"/>
  </si>
  <si>
    <t>泡菜肉片</t>
    <phoneticPr fontId="19" type="noConversion"/>
  </si>
  <si>
    <t>起司白花菜</t>
    <phoneticPr fontId="19" type="noConversion"/>
  </si>
  <si>
    <t>咖哩雞丁</t>
    <phoneticPr fontId="19" type="noConversion"/>
  </si>
  <si>
    <t>菜頭香菇湯</t>
    <phoneticPr fontId="19" type="noConversion"/>
  </si>
  <si>
    <t>金針菇蛋花湯</t>
    <phoneticPr fontId="19" type="noConversion"/>
  </si>
  <si>
    <t>鹹豬肉</t>
    <phoneticPr fontId="19" type="noConversion"/>
  </si>
  <si>
    <t>大溪滷味豆干(豆)</t>
    <phoneticPr fontId="19" type="noConversion"/>
  </si>
  <si>
    <t>咖哩絞肉</t>
    <phoneticPr fontId="19" type="noConversion"/>
  </si>
  <si>
    <t>關東滷味(豆)</t>
    <phoneticPr fontId="19" type="noConversion"/>
  </si>
  <si>
    <t>玉米絞肉</t>
    <phoneticPr fontId="19" type="noConversion"/>
  </si>
  <si>
    <t>酸辣湯(醃)(芡)(豆)</t>
    <phoneticPr fontId="19" type="noConversion"/>
  </si>
  <si>
    <t>香菇拌花花菜</t>
    <phoneticPr fontId="19" type="noConversion"/>
  </si>
  <si>
    <t>五穀飯</t>
    <phoneticPr fontId="19" type="noConversion"/>
  </si>
  <si>
    <t>香芋燒雞</t>
    <phoneticPr fontId="19" type="noConversion"/>
  </si>
  <si>
    <t>冬瓜鮮菇湯</t>
    <phoneticPr fontId="19" type="noConversion"/>
  </si>
  <si>
    <t>可樂豬腳(醃)</t>
    <phoneticPr fontId="19" type="noConversion"/>
  </si>
  <si>
    <t>味噌海芽湯</t>
    <phoneticPr fontId="19" type="noConversion"/>
  </si>
  <si>
    <t>日式菇菇湯</t>
    <phoneticPr fontId="19" type="noConversion"/>
  </si>
  <si>
    <t>無骨香雞排</t>
    <phoneticPr fontId="19" type="noConversion"/>
  </si>
  <si>
    <t>菇類</t>
    <phoneticPr fontId="19" type="noConversion"/>
  </si>
  <si>
    <t>雞蛋(蛋酥)</t>
    <phoneticPr fontId="19" type="noConversion"/>
  </si>
  <si>
    <t>香菇絲</t>
    <phoneticPr fontId="19" type="noConversion"/>
  </si>
  <si>
    <t>紅辣椒</t>
    <phoneticPr fontId="19" type="noConversion"/>
  </si>
  <si>
    <t>豆干片</t>
    <phoneticPr fontId="19" type="noConversion"/>
  </si>
  <si>
    <t>起司粉</t>
    <phoneticPr fontId="19" type="noConversion"/>
  </si>
  <si>
    <t>雞水煮蛋</t>
    <phoneticPr fontId="19" type="noConversion"/>
  </si>
  <si>
    <t>沙茶黑輪(加)</t>
    <phoneticPr fontId="19" type="noConversion"/>
  </si>
  <si>
    <t>白菜蛋酥</t>
    <phoneticPr fontId="19" type="noConversion"/>
  </si>
  <si>
    <t>脆筍</t>
    <phoneticPr fontId="19" type="noConversion"/>
  </si>
  <si>
    <t>五穀米</t>
    <phoneticPr fontId="19" type="noConversion"/>
  </si>
  <si>
    <t>炒</t>
    <phoneticPr fontId="19" type="noConversion"/>
  </si>
  <si>
    <t>香菇</t>
    <phoneticPr fontId="19" type="noConversion"/>
  </si>
  <si>
    <t>玉米塊</t>
    <phoneticPr fontId="19" type="noConversion"/>
  </si>
  <si>
    <t>紫菜</t>
    <phoneticPr fontId="19" type="noConversion"/>
  </si>
  <si>
    <t>鮮蔬湯</t>
    <phoneticPr fontId="19" type="noConversion"/>
  </si>
  <si>
    <t>生鮮豬腳丁</t>
    <phoneticPr fontId="19" type="noConversion"/>
  </si>
  <si>
    <t>炸醬高麗菜</t>
    <phoneticPr fontId="19" type="noConversion"/>
  </si>
  <si>
    <t>每週供應魚類產品.小心魚刺</t>
    <phoneticPr fontId="19" type="noConversion"/>
  </si>
  <si>
    <t>香菇燴白菜</t>
    <phoneticPr fontId="19" type="noConversion"/>
  </si>
  <si>
    <r>
      <rPr>
        <b/>
        <sz val="20"/>
        <color rgb="FF7030A0"/>
        <rFont val="Microsoft JhengHei"/>
        <family val="5"/>
      </rPr>
      <t>佛跳牆</t>
    </r>
    <r>
      <rPr>
        <b/>
        <sz val="20"/>
        <color rgb="FF7030A0"/>
        <rFont val="Calibri"/>
        <family val="5"/>
      </rPr>
      <t>(</t>
    </r>
    <r>
      <rPr>
        <b/>
        <sz val="20"/>
        <color rgb="FF7030A0"/>
        <rFont val="Microsoft JhengHei UI"/>
        <family val="5"/>
        <charset val="136"/>
      </rPr>
      <t>醃</t>
    </r>
    <r>
      <rPr>
        <b/>
        <sz val="20"/>
        <color rgb="FF7030A0"/>
        <rFont val="Calibri"/>
        <family val="5"/>
      </rPr>
      <t>)</t>
    </r>
    <phoneticPr fontId="19" type="noConversion"/>
  </si>
  <si>
    <r>
      <rPr>
        <b/>
        <sz val="20"/>
        <color theme="5" tint="-0.499984740745262"/>
        <rFont val="新細明體"/>
        <family val="1"/>
        <charset val="136"/>
      </rPr>
      <t>三絲豆腐</t>
    </r>
    <r>
      <rPr>
        <b/>
        <sz val="20"/>
        <color theme="5" tint="-0.499984740745262"/>
        <rFont val="細明體-ExtB"/>
        <family val="1"/>
        <charset val="136"/>
      </rPr>
      <t>(</t>
    </r>
    <r>
      <rPr>
        <b/>
        <sz val="20"/>
        <color theme="5" tint="-0.499984740745262"/>
        <rFont val="新細明體"/>
        <family val="1"/>
        <charset val="136"/>
      </rPr>
      <t>豆</t>
    </r>
    <r>
      <rPr>
        <b/>
        <sz val="20"/>
        <color theme="5" tint="-0.499984740745262"/>
        <rFont val="細明體-ExtB"/>
        <family val="1"/>
        <charset val="136"/>
      </rPr>
      <t>)</t>
    </r>
    <phoneticPr fontId="19" type="noConversion"/>
  </si>
  <si>
    <t>行憲紀念日~放假</t>
    <phoneticPr fontId="19" type="noConversion"/>
  </si>
  <si>
    <t>榨菜肉絲湯(醃)</t>
    <phoneticPr fontId="19" type="noConversion"/>
  </si>
  <si>
    <r>
      <rPr>
        <b/>
        <sz val="20"/>
        <color rgb="FF002060"/>
        <rFont val="新細明體"/>
        <family val="1"/>
        <charset val="136"/>
      </rPr>
      <t>客家小炒</t>
    </r>
    <r>
      <rPr>
        <b/>
        <sz val="20"/>
        <color rgb="FF002060"/>
        <rFont val="細明體-ExtB"/>
        <family val="1"/>
        <charset val="136"/>
      </rPr>
      <t>(</t>
    </r>
    <r>
      <rPr>
        <b/>
        <sz val="20"/>
        <color rgb="FF002060"/>
        <rFont val="新細明體"/>
        <family val="1"/>
        <charset val="136"/>
      </rPr>
      <t>海</t>
    </r>
    <r>
      <rPr>
        <b/>
        <sz val="20"/>
        <color rgb="FF002060"/>
        <rFont val="細明體-ExtB"/>
        <family val="1"/>
        <charset val="136"/>
      </rPr>
      <t>)(</t>
    </r>
    <r>
      <rPr>
        <b/>
        <sz val="20"/>
        <color rgb="FF002060"/>
        <rFont val="新細明體"/>
        <family val="1"/>
        <charset val="136"/>
      </rPr>
      <t>豆</t>
    </r>
    <r>
      <rPr>
        <b/>
        <sz val="20"/>
        <color rgb="FF002060"/>
        <rFont val="細明體-ExtB"/>
        <family val="1"/>
        <charset val="136"/>
      </rPr>
      <t>)</t>
    </r>
    <phoneticPr fontId="19" type="noConversion"/>
  </si>
  <si>
    <r>
      <rPr>
        <b/>
        <sz val="20"/>
        <color rgb="FFFFFF00"/>
        <rFont val="Microsoft JhengHei"/>
        <family val="4"/>
      </rPr>
      <t>黑胡椒</t>
    </r>
    <r>
      <rPr>
        <b/>
        <sz val="20"/>
        <color rgb="FFFFFF00"/>
        <rFont val="華康流隸體(P)"/>
        <family val="4"/>
        <charset val="136"/>
      </rPr>
      <t>鹹豬肉</t>
    </r>
    <phoneticPr fontId="19" type="noConversion"/>
  </si>
  <si>
    <t>酢醬麵(豆)</t>
    <phoneticPr fontId="19" type="noConversion"/>
  </si>
  <si>
    <t>海芽蛋花湯</t>
    <phoneticPr fontId="19" type="noConversion"/>
  </si>
  <si>
    <t>水水蒸蛋</t>
    <phoneticPr fontId="19" type="noConversion"/>
  </si>
  <si>
    <t>醬油炒蛋</t>
    <phoneticPr fontId="19" type="noConversion"/>
  </si>
  <si>
    <t>炭烤雞排</t>
    <phoneticPr fontId="19" type="noConversion"/>
  </si>
  <si>
    <t>絞肉滷蛋</t>
    <phoneticPr fontId="19" type="noConversion"/>
  </si>
  <si>
    <t>柴魚片</t>
    <phoneticPr fontId="19" type="noConversion"/>
  </si>
  <si>
    <t>日式大阪燒(海)</t>
    <phoneticPr fontId="19" type="noConversion"/>
  </si>
  <si>
    <t>脆筍片</t>
    <phoneticPr fontId="19" type="noConversion"/>
  </si>
  <si>
    <t>生鮮雞肉</t>
    <phoneticPr fontId="19" type="noConversion"/>
  </si>
  <si>
    <t>毛豆仁</t>
    <phoneticPr fontId="19" type="noConversion"/>
  </si>
  <si>
    <t>蔬菜蛋花湯</t>
    <phoneticPr fontId="19" type="noConversion"/>
  </si>
  <si>
    <t>114年12月1日-12月5日第一週菜單明細(彰化特殊教育學校--承富)</t>
    <phoneticPr fontId="19" type="noConversion"/>
  </si>
  <si>
    <t>114年12月8日-12月12日第二週菜單明細(彰化特殊教育學校---承富)</t>
    <phoneticPr fontId="19" type="noConversion"/>
  </si>
  <si>
    <t>114年12月15日-12月19日第三週菜單明細(彰化特殊教育學校---承富)</t>
    <phoneticPr fontId="19" type="noConversion"/>
  </si>
  <si>
    <t>114年12月22日-12月26日第四週菜單明細(彰化特殊教育學校---承富)</t>
    <phoneticPr fontId="19" type="noConversion"/>
  </si>
  <si>
    <t>114年12月29日-12月31日第五週菜單明細(彰化特殊教育學校---承富)</t>
    <phoneticPr fontId="19" type="noConversion"/>
  </si>
  <si>
    <t>季節蔬菜</t>
    <phoneticPr fontId="19" type="noConversion"/>
  </si>
  <si>
    <t>古早味炒飯</t>
    <phoneticPr fontId="19" type="noConversion"/>
  </si>
  <si>
    <t>香烤雞腿</t>
    <phoneticPr fontId="19" type="noConversion"/>
  </si>
  <si>
    <t>玉米濃湯(芡)/綠豆湯</t>
    <phoneticPr fontId="19" type="noConversion"/>
  </si>
  <si>
    <t>香滷豆腐丁</t>
    <phoneticPr fontId="19" type="noConversion"/>
  </si>
  <si>
    <t>洋蔥炒蛋</t>
    <phoneticPr fontId="19" type="noConversion"/>
  </si>
  <si>
    <t>海帶干絲</t>
    <phoneticPr fontId="19" type="noConversion"/>
  </si>
  <si>
    <t>香烤雞排</t>
    <phoneticPr fontId="19" type="noConversion"/>
  </si>
  <si>
    <t>無骨香雞排(炸)</t>
    <phoneticPr fontId="19" type="noConversion"/>
  </si>
  <si>
    <t>小滷味</t>
    <phoneticPr fontId="19" type="noConversion"/>
  </si>
  <si>
    <t>卡啦翅小腿X1(炸)</t>
    <phoneticPr fontId="19" type="noConversion"/>
  </si>
  <si>
    <t>洋芋肉片</t>
    <phoneticPr fontId="19" type="noConversion"/>
  </si>
  <si>
    <t>鮮嫩里肌</t>
    <phoneticPr fontId="19" type="noConversion"/>
  </si>
  <si>
    <t>無骨雞排(加)(炸)</t>
    <phoneticPr fontId="19" type="noConversion"/>
  </si>
  <si>
    <t>麻婆豆腐</t>
    <phoneticPr fontId="19" type="noConversion"/>
  </si>
  <si>
    <t>阿嬤的紅燒肉</t>
    <phoneticPr fontId="19" type="noConversion"/>
  </si>
  <si>
    <t>魚條X1(炸)</t>
    <phoneticPr fontId="19" type="noConversion"/>
  </si>
  <si>
    <t>玉米三色</t>
    <phoneticPr fontId="19" type="noConversion"/>
  </si>
  <si>
    <t>客家小炒</t>
    <phoneticPr fontId="19" type="noConversion"/>
  </si>
  <si>
    <t>黑胡椒豬排</t>
    <phoneticPr fontId="19" type="noConversion"/>
  </si>
  <si>
    <t>特製香烤雞排</t>
    <phoneticPr fontId="19" type="noConversion"/>
  </si>
  <si>
    <t>滷蛋</t>
    <phoneticPr fontId="19" type="noConversion"/>
  </si>
  <si>
    <t>獅子頭X1(加)</t>
    <phoneticPr fontId="19" type="noConversion"/>
  </si>
  <si>
    <t>醬汁肉片</t>
    <phoneticPr fontId="19" type="noConversion"/>
  </si>
  <si>
    <t>洋芋四色</t>
    <phoneticPr fontId="19" type="noConversion"/>
  </si>
  <si>
    <t>絞肉豆乾丁</t>
    <phoneticPr fontId="19" type="noConversion"/>
  </si>
  <si>
    <r>
      <rPr>
        <b/>
        <sz val="20"/>
        <color rgb="FF002060"/>
        <rFont val="Microsoft JhengHei"/>
        <family val="5"/>
        <charset val="136"/>
      </rPr>
      <t>無骨香雞排</t>
    </r>
    <r>
      <rPr>
        <b/>
        <sz val="20"/>
        <color rgb="FF002060"/>
        <rFont val="華康墨字體"/>
        <family val="5"/>
        <charset val="136"/>
      </rPr>
      <t>(炸)(加)</t>
    </r>
    <phoneticPr fontId="19" type="noConversion"/>
  </si>
  <si>
    <t>鹹水雞</t>
    <phoneticPr fontId="19" type="noConversion"/>
  </si>
  <si>
    <t>沙茶豆腐鍋</t>
    <phoneticPr fontId="19" type="noConversion"/>
  </si>
  <si>
    <t>黑胡椒洋蔥豬柳</t>
    <phoneticPr fontId="19" type="noConversion"/>
  </si>
  <si>
    <t>國宴白菜滷</t>
    <phoneticPr fontId="19" type="noConversion"/>
  </si>
  <si>
    <t>絞肉拌豆芽菜</t>
    <phoneticPr fontId="19" type="noConversion"/>
  </si>
  <si>
    <r>
      <t>照燒雞</t>
    </r>
    <r>
      <rPr>
        <b/>
        <sz val="20"/>
        <color theme="0"/>
        <rFont val="Microsoft JhengHei"/>
        <family val="5"/>
      </rPr>
      <t>排</t>
    </r>
    <phoneticPr fontId="19" type="noConversion"/>
  </si>
  <si>
    <t>馬鈴薯燉肉</t>
    <phoneticPr fontId="19" type="noConversion"/>
  </si>
  <si>
    <t>菲力雞排x1(加)(炸)</t>
    <phoneticPr fontId="19" type="noConversion"/>
  </si>
  <si>
    <t>菇菇蛋花湯/水果</t>
    <phoneticPr fontId="19" type="noConversion"/>
  </si>
  <si>
    <t>冬瓜湯/水果</t>
    <phoneticPr fontId="19" type="noConversion"/>
  </si>
  <si>
    <t>日式豆腐湯(豆)/水果</t>
    <phoneticPr fontId="19" type="noConversion"/>
  </si>
  <si>
    <t>味噌菇菇湯/水果</t>
    <phoneticPr fontId="19" type="noConversion"/>
  </si>
  <si>
    <t>香Q米飯/慶生蛋糕</t>
    <phoneticPr fontId="19" type="noConversion"/>
  </si>
  <si>
    <t>雞腿</t>
    <phoneticPr fontId="19" type="noConversion"/>
  </si>
  <si>
    <t>慶生蛋糕</t>
    <phoneticPr fontId="19" type="noConversion"/>
  </si>
  <si>
    <t>豆腐丁</t>
    <phoneticPr fontId="19" type="noConversion"/>
  </si>
  <si>
    <t>綠豆</t>
    <phoneticPr fontId="19" type="noConversion"/>
  </si>
  <si>
    <t>紅砂糖</t>
    <phoneticPr fontId="19" type="noConversion"/>
  </si>
  <si>
    <t>海帶絲</t>
    <phoneticPr fontId="19" type="noConversion"/>
  </si>
  <si>
    <t>豆干絲</t>
    <phoneticPr fontId="19" type="noConversion"/>
  </si>
  <si>
    <t>翅小腿</t>
    <phoneticPr fontId="19" type="noConversion"/>
  </si>
  <si>
    <t>雞排</t>
    <phoneticPr fontId="19" type="noConversion"/>
  </si>
  <si>
    <t>滷</t>
    <phoneticPr fontId="19" type="noConversion"/>
  </si>
  <si>
    <t>豬里肌肉排</t>
    <phoneticPr fontId="19" type="noConversion"/>
  </si>
  <si>
    <t>菲力雞排</t>
    <phoneticPr fontId="19" type="noConversion"/>
  </si>
  <si>
    <t>鯰魚肉</t>
    <phoneticPr fontId="19" type="noConversion"/>
  </si>
  <si>
    <t>海加</t>
    <phoneticPr fontId="19" type="noConversion"/>
  </si>
  <si>
    <t>生鮮豬上肩肉</t>
    <phoneticPr fontId="19" type="noConversion"/>
  </si>
  <si>
    <t>蝦米</t>
    <phoneticPr fontId="19" type="noConversion"/>
  </si>
  <si>
    <t>黑胡椒豬柳</t>
    <phoneticPr fontId="19" type="noConversion"/>
  </si>
  <si>
    <t>酸甜豆腐丁</t>
    <phoneticPr fontId="19" type="noConversion"/>
  </si>
  <si>
    <t>生鮮豬前腿肉絲</t>
    <phoneticPr fontId="19" type="noConversion"/>
  </si>
  <si>
    <t>絞肉高麗菜</t>
    <phoneticPr fontId="19" type="noConversion"/>
  </si>
  <si>
    <t>豬絞肉</t>
    <phoneticPr fontId="19" type="noConversion"/>
  </si>
  <si>
    <t>生鮮豬里肌肉排</t>
    <phoneticPr fontId="19" type="noConversion"/>
  </si>
  <si>
    <t>獅子頭</t>
    <phoneticPr fontId="19" type="noConversion"/>
  </si>
  <si>
    <t>蒜香花椰菜</t>
    <phoneticPr fontId="19" type="noConversion"/>
  </si>
  <si>
    <t>豆乾丁</t>
    <phoneticPr fontId="19" type="noConversion"/>
  </si>
  <si>
    <t>生鮮翅小腿</t>
    <phoneticPr fontId="19" type="noConversion"/>
  </si>
  <si>
    <t>腓力雞排</t>
    <phoneticPr fontId="19" type="noConversion"/>
  </si>
  <si>
    <t>冬瓜湯</t>
    <phoneticPr fontId="19" type="noConversion"/>
  </si>
  <si>
    <t>滷蛋X1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</si>
</sst>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27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b/>
      <sz val="16"/>
      <color rgb="FF0070C0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rgb="FF0070C0"/>
      <name val="華康流隸體(P)"/>
      <family val="4"/>
      <charset val="136"/>
    </font>
    <font>
      <b/>
      <sz val="20"/>
      <color theme="5" tint="-0.499984740745262"/>
      <name val="華康棒棒體W5"/>
      <family val="5"/>
      <charset val="136"/>
    </font>
    <font>
      <b/>
      <sz val="20"/>
      <color theme="5" tint="-0.499984740745262"/>
      <name val="華康流隸體(P)"/>
      <family val="4"/>
      <charset val="136"/>
    </font>
    <font>
      <b/>
      <sz val="20"/>
      <color rgb="FF008000"/>
      <name val="華康棒棒體W5"/>
      <family val="5"/>
      <charset val="136"/>
    </font>
    <font>
      <b/>
      <sz val="20"/>
      <color rgb="FF7030A0"/>
      <name val="華康墨字體"/>
      <family val="5"/>
      <charset val="136"/>
    </font>
    <font>
      <b/>
      <sz val="20"/>
      <color rgb="FF6600FF"/>
      <name val="華康墨字體"/>
      <family val="5"/>
      <charset val="136"/>
    </font>
    <font>
      <b/>
      <sz val="20"/>
      <color rgb="FF7030A0"/>
      <name val="Microsoft JhengHei"/>
      <family val="5"/>
    </font>
    <font>
      <b/>
      <sz val="20"/>
      <color rgb="FF7030A0"/>
      <name val="Calibri"/>
      <family val="5"/>
    </font>
    <font>
      <b/>
      <sz val="20"/>
      <color rgb="FF7030A0"/>
      <name val="Microsoft JhengHei UI"/>
      <family val="5"/>
      <charset val="136"/>
    </font>
    <font>
      <b/>
      <sz val="20"/>
      <color theme="5" tint="-0.499984740745262"/>
      <name val="新細明體"/>
      <family val="1"/>
      <charset val="136"/>
    </font>
    <font>
      <b/>
      <sz val="20"/>
      <color theme="5" tint="-0.499984740745262"/>
      <name val="華康墨字體"/>
      <family val="5"/>
      <charset val="136"/>
    </font>
    <font>
      <b/>
      <sz val="20"/>
      <color rgb="FFFF0000"/>
      <name val="華康棒棒體W5"/>
      <family val="5"/>
      <charset val="136"/>
    </font>
    <font>
      <b/>
      <sz val="20"/>
      <color rgb="FFFF0000"/>
      <name val="Microsoft JhengHei"/>
      <family val="5"/>
    </font>
    <font>
      <b/>
      <sz val="20"/>
      <color rgb="FFFF0000"/>
      <name val="華康棒棒體W5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008000"/>
      <name val="華康流隸體(P)"/>
      <family val="4"/>
      <charset val="136"/>
    </font>
    <font>
      <b/>
      <sz val="20"/>
      <color rgb="FF7030A0"/>
      <name val="新細明體"/>
      <family val="1"/>
      <charset val="136"/>
    </font>
    <font>
      <b/>
      <sz val="20"/>
      <color rgb="FF008000"/>
      <name val="華康墨字體"/>
      <family val="5"/>
      <charset val="136"/>
    </font>
    <font>
      <sz val="20"/>
      <color theme="1"/>
      <name val="標楷體"/>
      <family val="4"/>
      <charset val="136"/>
    </font>
    <font>
      <b/>
      <sz val="20"/>
      <color theme="5" tint="-0.499984740745262"/>
      <name val="Microsoft JhengHei"/>
      <family val="5"/>
    </font>
    <font>
      <b/>
      <sz val="20"/>
      <color rgb="FF00B050"/>
      <name val="華康流隸體(P)"/>
      <family val="4"/>
      <charset val="136"/>
    </font>
    <font>
      <b/>
      <sz val="20"/>
      <color rgb="FF00B050"/>
      <name val="Microsoft JhengHei"/>
      <family val="4"/>
    </font>
    <font>
      <b/>
      <sz val="20"/>
      <color rgb="FF002060"/>
      <name val="華康墨字體"/>
      <family val="5"/>
      <charset val="136"/>
    </font>
    <font>
      <b/>
      <sz val="20"/>
      <color rgb="FFFF0000"/>
      <name val="華康棒棒體W5(P)"/>
      <family val="5"/>
      <charset val="136"/>
    </font>
    <font>
      <b/>
      <sz val="20"/>
      <color rgb="FF7030A0"/>
      <name val="華康流隸體(P)"/>
      <family val="4"/>
      <charset val="136"/>
    </font>
    <font>
      <b/>
      <sz val="20"/>
      <color rgb="FF002060"/>
      <name val="華康墨字體"/>
      <family val="1"/>
      <charset val="136"/>
    </font>
    <font>
      <b/>
      <sz val="20"/>
      <color rgb="FF6600FF"/>
      <name val="華康流隸體(P)"/>
      <family val="4"/>
      <charset val="136"/>
    </font>
    <font>
      <b/>
      <sz val="20"/>
      <color rgb="FF6600FF"/>
      <name val="華康棒棒體W5"/>
      <family val="5"/>
      <charset val="136"/>
    </font>
    <font>
      <b/>
      <sz val="20"/>
      <color theme="5" tint="-0.499984740745262"/>
      <name val="華康墨字體"/>
      <family val="1"/>
      <charset val="136"/>
    </font>
    <font>
      <b/>
      <sz val="20"/>
      <color theme="5" tint="-0.499984740745262"/>
      <name val="細明體-ExtB"/>
      <family val="1"/>
      <charset val="136"/>
    </font>
    <font>
      <b/>
      <sz val="20"/>
      <color rgb="FF002060"/>
      <name val="新細明體"/>
      <family val="1"/>
      <charset val="136"/>
    </font>
    <font>
      <b/>
      <sz val="20"/>
      <color rgb="FF002060"/>
      <name val="華康棒棒體W5"/>
      <family val="5"/>
      <charset val="136"/>
    </font>
    <font>
      <b/>
      <sz val="20"/>
      <color rgb="FFFF0000"/>
      <name val="標楷體"/>
      <family val="4"/>
      <charset val="136"/>
    </font>
    <font>
      <b/>
      <sz val="20"/>
      <color rgb="FF0070C0"/>
      <name val="標楷體"/>
      <family val="4"/>
      <charset val="136"/>
    </font>
    <font>
      <b/>
      <sz val="20"/>
      <color theme="1"/>
      <name val="華康墨字體"/>
      <family val="5"/>
      <charset val="136"/>
    </font>
    <font>
      <b/>
      <sz val="20"/>
      <color theme="1"/>
      <name val="Microsoft YaHei"/>
      <family val="4"/>
      <charset val="134"/>
    </font>
    <font>
      <b/>
      <sz val="20"/>
      <color theme="1"/>
      <name val="華康流隸體(P)"/>
      <family val="4"/>
      <charset val="136"/>
    </font>
    <font>
      <b/>
      <sz val="20"/>
      <color theme="1"/>
      <name val="華康棒棒體W5"/>
      <family val="5"/>
      <charset val="136"/>
    </font>
    <font>
      <sz val="10"/>
      <color theme="1"/>
      <name val="標楷體"/>
      <family val="4"/>
      <charset val="136"/>
    </font>
    <font>
      <b/>
      <sz val="20"/>
      <color theme="0"/>
      <name val="Microsoft JhengHei"/>
      <family val="5"/>
      <charset val="129"/>
    </font>
    <font>
      <b/>
      <sz val="20"/>
      <color theme="0"/>
      <name val="華康墨字體"/>
      <family val="5"/>
      <charset val="136"/>
    </font>
    <font>
      <b/>
      <sz val="20"/>
      <color theme="0"/>
      <name val="新細明體"/>
      <family val="1"/>
      <charset val="136"/>
    </font>
    <font>
      <b/>
      <sz val="20"/>
      <color theme="0"/>
      <name val="華康流隸體(P)"/>
      <family val="4"/>
      <charset val="136"/>
    </font>
    <font>
      <b/>
      <sz val="20"/>
      <color theme="0"/>
      <name val="Microsoft JhengHei"/>
      <family val="1"/>
    </font>
    <font>
      <b/>
      <sz val="20"/>
      <color rgb="FF6600FF"/>
      <name val="華康墨字體"/>
      <family val="1"/>
      <charset val="136"/>
    </font>
    <font>
      <b/>
      <sz val="20"/>
      <color rgb="FF6600FF"/>
      <name val="新細明體"/>
      <family val="1"/>
      <charset val="136"/>
    </font>
    <font>
      <b/>
      <sz val="20"/>
      <color theme="0"/>
      <name val="華康棒棒體W5"/>
      <family val="5"/>
      <charset val="136"/>
    </font>
    <font>
      <b/>
      <sz val="20"/>
      <color theme="0"/>
      <name val="華康墨字體"/>
      <family val="1"/>
      <charset val="136"/>
    </font>
    <font>
      <b/>
      <sz val="20"/>
      <color theme="0"/>
      <name val="華康流隸體(P)"/>
      <family val="1"/>
      <charset val="136"/>
    </font>
    <font>
      <b/>
      <sz val="20"/>
      <color theme="0"/>
      <name val="華康棒棒體W5"/>
      <family val="1"/>
      <charset val="136"/>
    </font>
    <font>
      <b/>
      <sz val="20"/>
      <color rgb="FFFFFF00"/>
      <name val="華康棒棒體W5"/>
      <family val="1"/>
      <charset val="136"/>
    </font>
    <font>
      <b/>
      <sz val="20"/>
      <color rgb="FFFFFF00"/>
      <name val="新細明體"/>
      <family val="1"/>
      <charset val="136"/>
    </font>
    <font>
      <b/>
      <sz val="20"/>
      <color rgb="FFFFFF00"/>
      <name val="華康墨字體"/>
      <family val="5"/>
      <charset val="136"/>
    </font>
    <font>
      <b/>
      <sz val="20"/>
      <color theme="5" tint="-0.499984740745262"/>
      <name val="華康棒棒體W5"/>
      <family val="1"/>
      <charset val="136"/>
    </font>
    <font>
      <b/>
      <sz val="20"/>
      <color rgb="FF002060"/>
      <name val="華康棒棒體W5"/>
      <family val="1"/>
      <charset val="136"/>
    </font>
    <font>
      <b/>
      <sz val="20"/>
      <color rgb="FF002060"/>
      <name val="細明體-ExtB"/>
      <family val="1"/>
      <charset val="136"/>
    </font>
    <font>
      <b/>
      <sz val="20"/>
      <color theme="3" tint="-0.499984740745262"/>
      <name val="華康流隸體(P)"/>
      <family val="1"/>
      <charset val="136"/>
    </font>
    <font>
      <b/>
      <sz val="20"/>
      <color rgb="FF7030A0"/>
      <name val="新細明體"/>
      <family val="5"/>
      <charset val="136"/>
    </font>
    <font>
      <b/>
      <sz val="20"/>
      <color rgb="FF7030A0"/>
      <name val="華康墨字體(P)"/>
      <family val="5"/>
      <charset val="136"/>
    </font>
    <font>
      <b/>
      <sz val="20"/>
      <color rgb="FF002060"/>
      <name val="新細明體"/>
      <family val="5"/>
      <charset val="136"/>
    </font>
    <font>
      <b/>
      <sz val="20"/>
      <color rgb="FFFFFF00"/>
      <name val="華康流隸體(P)"/>
      <family val="4"/>
      <charset val="136"/>
    </font>
    <font>
      <b/>
      <sz val="20"/>
      <color rgb="FF002060"/>
      <name val="華康流隸體(P)"/>
      <family val="4"/>
      <charset val="136"/>
    </font>
    <font>
      <b/>
      <sz val="20"/>
      <color rgb="FF008000"/>
      <name val="新細明體"/>
      <family val="1"/>
      <charset val="136"/>
    </font>
    <font>
      <b/>
      <sz val="20"/>
      <color rgb="FF002060"/>
      <name val="新細明體"/>
      <family val="4"/>
      <charset val="136"/>
    </font>
    <font>
      <b/>
      <sz val="20"/>
      <color rgb="FFFFFF00"/>
      <name val="Microsoft JhengHei"/>
      <family val="4"/>
    </font>
    <font>
      <b/>
      <sz val="20"/>
      <color theme="5" tint="-0.499984740745262"/>
      <name val="新細明體"/>
      <family val="5"/>
      <charset val="136"/>
    </font>
    <font>
      <b/>
      <sz val="20"/>
      <color rgb="FFFF0000"/>
      <name val="新細明體"/>
      <family val="5"/>
      <charset val="136"/>
    </font>
    <font>
      <b/>
      <sz val="20"/>
      <color theme="5" tint="-0.499984740745262"/>
      <name val="新細明體"/>
      <family val="4"/>
      <charset val="136"/>
    </font>
    <font>
      <b/>
      <sz val="20"/>
      <color rgb="FFFF0000"/>
      <name val="新細明體"/>
      <family val="4"/>
      <charset val="136"/>
    </font>
    <font>
      <b/>
      <sz val="20"/>
      <color rgb="FFFF0000"/>
      <name val="華康流隸體(P)"/>
      <family val="4"/>
      <charset val="136"/>
    </font>
    <font>
      <b/>
      <sz val="20"/>
      <color theme="3" tint="-0.499984740745262"/>
      <name val="Microsoft JhengHei"/>
      <family val="4"/>
      <charset val="136"/>
    </font>
    <font>
      <b/>
      <sz val="20"/>
      <color theme="0"/>
      <name val="新細明體"/>
      <family val="5"/>
      <charset val="136"/>
    </font>
    <font>
      <b/>
      <sz val="20"/>
      <color rgb="FF008000"/>
      <name val="新細明體"/>
      <family val="4"/>
      <charset val="136"/>
    </font>
    <font>
      <b/>
      <sz val="20"/>
      <color rgb="FF6600FF"/>
      <name val="新細明體"/>
      <family val="5"/>
      <charset val="136"/>
    </font>
    <font>
      <b/>
      <sz val="20"/>
      <color rgb="FF002060"/>
      <name val="Microsoft JhengHei"/>
      <family val="5"/>
    </font>
    <font>
      <b/>
      <sz val="20"/>
      <color theme="5" tint="-0.499984740745262"/>
      <name val="Microsoft JhengHei"/>
      <family val="5"/>
      <charset val="136"/>
    </font>
    <font>
      <b/>
      <sz val="20"/>
      <color rgb="FF008000"/>
      <name val="新細明體"/>
      <family val="5"/>
      <charset val="136"/>
    </font>
    <font>
      <b/>
      <sz val="20"/>
      <color rgb="FF0070C0"/>
      <name val="Microsoft JhengHei"/>
      <family val="4"/>
    </font>
    <font>
      <b/>
      <sz val="20"/>
      <color rgb="FFFFFF00"/>
      <name val="新細明體"/>
      <family val="5"/>
      <charset val="136"/>
    </font>
    <font>
      <b/>
      <sz val="20"/>
      <color rgb="FF0070C0"/>
      <name val="新細明體"/>
      <family val="4"/>
      <charset val="136"/>
    </font>
    <font>
      <b/>
      <sz val="20"/>
      <color theme="0"/>
      <name val="新細明體"/>
      <family val="2"/>
      <charset val="136"/>
    </font>
    <font>
      <b/>
      <sz val="20"/>
      <color rgb="FF002060"/>
      <name val="Microsoft JhengHei"/>
      <family val="5"/>
      <charset val="136"/>
    </font>
    <font>
      <b/>
      <sz val="20"/>
      <color rgb="FF6600FF"/>
      <name val="新細明體"/>
      <family val="4"/>
      <charset val="136"/>
    </font>
    <font>
      <b/>
      <sz val="20"/>
      <color theme="0"/>
      <name val="Microsoft JhengHei"/>
      <family val="5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6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6" fillId="0" borderId="20" xfId="0" applyFont="1" applyBorder="1" applyAlignment="1">
      <alignment vertical="center" textRotation="255" shrinkToFit="1"/>
    </xf>
    <xf numFmtId="0" fontId="22" fillId="0" borderId="76" xfId="0" applyFont="1" applyBorder="1" applyAlignment="1">
      <alignment vertical="center" textRotation="180" shrinkToFit="1"/>
    </xf>
    <xf numFmtId="0" fontId="22" fillId="0" borderId="56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28" fillId="0" borderId="78" xfId="0" applyFont="1" applyBorder="1" applyAlignment="1">
      <alignment horizontal="center" vertical="center" shrinkToFit="1"/>
    </xf>
    <xf numFmtId="0" fontId="28" fillId="0" borderId="79" xfId="0" applyFont="1" applyBorder="1" applyAlignment="1">
      <alignment horizontal="right"/>
    </xf>
    <xf numFmtId="0" fontId="22" fillId="0" borderId="80" xfId="0" applyFont="1" applyBorder="1" applyAlignment="1">
      <alignment vertical="center" textRotation="180" shrinkToFit="1"/>
    </xf>
    <xf numFmtId="0" fontId="22" fillId="0" borderId="80" xfId="0" applyFont="1" applyBorder="1" applyAlignment="1">
      <alignment horizontal="left" vertical="center" shrinkToFit="1"/>
    </xf>
    <xf numFmtId="0" fontId="27" fillId="0" borderId="80" xfId="0" applyFont="1" applyBorder="1" applyAlignment="1">
      <alignment horizontal="left"/>
    </xf>
    <xf numFmtId="0" fontId="27" fillId="0" borderId="81" xfId="0" applyFont="1" applyBorder="1" applyAlignment="1">
      <alignment horizontal="center"/>
    </xf>
    <xf numFmtId="0" fontId="34" fillId="0" borderId="38" xfId="19" applyFont="1" applyBorder="1"/>
    <xf numFmtId="179" fontId="34" fillId="0" borderId="38" xfId="19" applyNumberFormat="1" applyFont="1" applyBorder="1"/>
    <xf numFmtId="0" fontId="34" fillId="0" borderId="35" xfId="19" applyFont="1" applyBorder="1"/>
    <xf numFmtId="180" fontId="34" fillId="0" borderId="35" xfId="19" applyNumberFormat="1" applyFont="1" applyBorder="1"/>
    <xf numFmtId="179" fontId="34" fillId="0" borderId="40" xfId="19" applyNumberFormat="1" applyFont="1" applyBorder="1"/>
    <xf numFmtId="179" fontId="34" fillId="0" borderId="41" xfId="19" applyNumberFormat="1" applyFont="1" applyBorder="1"/>
    <xf numFmtId="0" fontId="33" fillId="0" borderId="0" xfId="19" applyFont="1"/>
    <xf numFmtId="0" fontId="34" fillId="0" borderId="70" xfId="19" applyFont="1" applyBorder="1"/>
    <xf numFmtId="0" fontId="20" fillId="0" borderId="0" xfId="19" applyFont="1"/>
    <xf numFmtId="179" fontId="34" fillId="0" borderId="36" xfId="19" applyNumberFormat="1" applyFont="1" applyBorder="1"/>
    <xf numFmtId="179" fontId="34" fillId="0" borderId="39" xfId="19" applyNumberFormat="1" applyFont="1" applyBorder="1"/>
    <xf numFmtId="0" fontId="34" fillId="0" borderId="34" xfId="19" applyFont="1" applyBorder="1"/>
    <xf numFmtId="179" fontId="34" fillId="0" borderId="35" xfId="19" applyNumberFormat="1" applyFont="1" applyBorder="1"/>
    <xf numFmtId="0" fontId="34" fillId="0" borderId="37" xfId="19" applyFont="1" applyBorder="1"/>
    <xf numFmtId="0" fontId="34" fillId="0" borderId="66" xfId="19" applyFont="1" applyBorder="1"/>
    <xf numFmtId="0" fontId="34" fillId="0" borderId="40" xfId="19" applyFont="1" applyBorder="1"/>
    <xf numFmtId="0" fontId="34" fillId="0" borderId="53" xfId="19" applyFont="1" applyBorder="1"/>
    <xf numFmtId="179" fontId="34" fillId="0" borderId="74" xfId="19" applyNumberFormat="1" applyFont="1" applyBorder="1"/>
    <xf numFmtId="0" fontId="34" fillId="0" borderId="71" xfId="19" applyFont="1" applyBorder="1"/>
    <xf numFmtId="179" fontId="34" fillId="0" borderId="71" xfId="19" applyNumberFormat="1" applyFont="1" applyBorder="1"/>
    <xf numFmtId="0" fontId="22" fillId="0" borderId="83" xfId="0" applyFont="1" applyBorder="1" applyAlignment="1">
      <alignment vertical="center" textRotation="180" shrinkToFit="1"/>
    </xf>
    <xf numFmtId="0" fontId="22" fillId="0" borderId="59" xfId="0" applyFont="1" applyBorder="1" applyAlignment="1">
      <alignment horizontal="left" vertical="center" shrinkToFit="1"/>
    </xf>
    <xf numFmtId="0" fontId="22" fillId="0" borderId="83" xfId="0" applyFont="1" applyBorder="1" applyAlignment="1">
      <alignment vertical="center" shrinkToFit="1"/>
    </xf>
    <xf numFmtId="0" fontId="22" fillId="0" borderId="60" xfId="0" applyFont="1" applyBorder="1" applyAlignment="1">
      <alignment vertical="center" textRotation="180" shrinkToFit="1"/>
    </xf>
    <xf numFmtId="0" fontId="22" fillId="0" borderId="6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top" shrinkToFit="1"/>
    </xf>
    <xf numFmtId="0" fontId="22" fillId="0" borderId="59" xfId="0" applyFont="1" applyBorder="1">
      <alignment vertical="center"/>
    </xf>
    <xf numFmtId="0" fontId="37" fillId="0" borderId="20" xfId="0" applyFont="1" applyBorder="1" applyAlignment="1">
      <alignment horizontal="left"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0" fontId="22" fillId="0" borderId="0" xfId="0" applyFont="1" applyAlignment="1">
      <alignment horizontal="left" vertical="top"/>
    </xf>
    <xf numFmtId="0" fontId="22" fillId="0" borderId="21" xfId="0" applyFont="1" applyBorder="1" applyAlignment="1">
      <alignment vertical="center" shrinkToFit="1"/>
    </xf>
    <xf numFmtId="0" fontId="21" fillId="0" borderId="75" xfId="0" applyFont="1" applyBorder="1" applyAlignment="1">
      <alignment vertical="center" shrinkToFit="1"/>
    </xf>
    <xf numFmtId="0" fontId="0" fillId="0" borderId="20" xfId="0" applyBorder="1" applyAlignment="1">
      <alignment horizontal="left"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8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top" textRotation="180" shrinkToFit="1"/>
    </xf>
    <xf numFmtId="0" fontId="22" fillId="0" borderId="24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4" xfId="0" applyFont="1" applyBorder="1" applyAlignment="1">
      <alignment horizontal="left" vertical="center" shrinkToFit="1"/>
    </xf>
    <xf numFmtId="0" fontId="21" fillId="0" borderId="76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top" textRotation="180" shrinkToFit="1"/>
    </xf>
    <xf numFmtId="0" fontId="22" fillId="0" borderId="76" xfId="0" applyFont="1" applyBorder="1" applyAlignment="1">
      <alignment horizontal="left" vertical="center" shrinkToFit="1"/>
    </xf>
    <xf numFmtId="180" fontId="27" fillId="0" borderId="80" xfId="0" applyNumberFormat="1" applyFont="1" applyBorder="1" applyAlignment="1">
      <alignment horizontal="right"/>
    </xf>
    <xf numFmtId="0" fontId="22" fillId="0" borderId="53" xfId="0" applyFont="1" applyBorder="1" applyAlignment="1">
      <alignment horizontal="left" vertical="center" shrinkToFit="1"/>
    </xf>
    <xf numFmtId="0" fontId="22" fillId="0" borderId="85" xfId="0" applyFont="1" applyBorder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2" fillId="0" borderId="52" xfId="0" applyFont="1" applyBorder="1" applyAlignment="1">
      <alignment vertical="center" textRotation="180" shrinkToFit="1"/>
    </xf>
    <xf numFmtId="179" fontId="34" fillId="0" borderId="38" xfId="19" applyNumberFormat="1" applyFont="1" applyBorder="1" applyAlignment="1">
      <alignment vertical="center"/>
    </xf>
    <xf numFmtId="180" fontId="34" fillId="0" borderId="35" xfId="19" applyNumberFormat="1" applyFont="1" applyBorder="1" applyAlignment="1">
      <alignment vertical="center"/>
    </xf>
    <xf numFmtId="179" fontId="34" fillId="0" borderId="36" xfId="19" applyNumberFormat="1" applyFont="1" applyBorder="1" applyAlignment="1">
      <alignment vertical="center"/>
    </xf>
    <xf numFmtId="179" fontId="34" fillId="0" borderId="39" xfId="19" applyNumberFormat="1" applyFont="1" applyBorder="1" applyAlignment="1">
      <alignment vertical="center"/>
    </xf>
    <xf numFmtId="0" fontId="21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6" xfId="0" applyFont="1" applyBorder="1" applyAlignment="1">
      <alignment vertical="center" wrapText="1" shrinkToFit="1"/>
    </xf>
    <xf numFmtId="179" fontId="34" fillId="0" borderId="40" xfId="19" applyNumberFormat="1" applyFont="1" applyBorder="1" applyAlignment="1">
      <alignment vertical="center"/>
    </xf>
    <xf numFmtId="179" fontId="34" fillId="0" borderId="41" xfId="19" applyNumberFormat="1" applyFont="1" applyBorder="1" applyAlignment="1">
      <alignment vertical="center"/>
    </xf>
    <xf numFmtId="179" fontId="34" fillId="0" borderId="35" xfId="19" applyNumberFormat="1" applyFont="1" applyBorder="1" applyAlignment="1">
      <alignment vertical="center"/>
    </xf>
    <xf numFmtId="0" fontId="27" fillId="0" borderId="30" xfId="0" applyFont="1" applyBorder="1">
      <alignment vertical="center"/>
    </xf>
    <xf numFmtId="179" fontId="27" fillId="0" borderId="24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8" fillId="0" borderId="91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right"/>
    </xf>
    <xf numFmtId="0" fontId="22" fillId="0" borderId="92" xfId="0" applyFont="1" applyBorder="1" applyAlignment="1">
      <alignment vertical="center" textRotation="180" shrinkToFit="1"/>
    </xf>
    <xf numFmtId="0" fontId="22" fillId="0" borderId="92" xfId="0" applyFont="1" applyBorder="1" applyAlignment="1">
      <alignment horizontal="left" vertical="center" shrinkToFit="1"/>
    </xf>
    <xf numFmtId="180" fontId="27" fillId="0" borderId="92" xfId="0" applyNumberFormat="1" applyFont="1" applyBorder="1" applyAlignment="1">
      <alignment horizontal="right"/>
    </xf>
    <xf numFmtId="0" fontId="27" fillId="0" borderId="92" xfId="0" applyFont="1" applyBorder="1" applyAlignment="1">
      <alignment horizontal="left"/>
    </xf>
    <xf numFmtId="0" fontId="27" fillId="0" borderId="93" xfId="0" applyFont="1" applyBorder="1" applyAlignment="1">
      <alignment horizontal="center"/>
    </xf>
    <xf numFmtId="0" fontId="36" fillId="0" borderId="21" xfId="0" applyFont="1" applyBorder="1" applyAlignment="1">
      <alignment vertical="center" shrinkToFit="1"/>
    </xf>
    <xf numFmtId="0" fontId="36" fillId="0" borderId="76" xfId="0" applyFont="1" applyBorder="1" applyAlignment="1">
      <alignment vertical="center" shrinkToFit="1"/>
    </xf>
    <xf numFmtId="0" fontId="34" fillId="0" borderId="34" xfId="19" applyFont="1" applyBorder="1" applyAlignment="1">
      <alignment vertical="center"/>
    </xf>
    <xf numFmtId="0" fontId="34" fillId="0" borderId="35" xfId="19" applyFont="1" applyBorder="1" applyAlignment="1">
      <alignment vertical="center"/>
    </xf>
    <xf numFmtId="0" fontId="34" fillId="0" borderId="86" xfId="19" applyFont="1" applyBorder="1" applyAlignment="1">
      <alignment vertical="center"/>
    </xf>
    <xf numFmtId="0" fontId="34" fillId="0" borderId="52" xfId="19" applyFont="1" applyBorder="1" applyAlignment="1">
      <alignment vertical="center"/>
    </xf>
    <xf numFmtId="0" fontId="35" fillId="0" borderId="0" xfId="19" applyFont="1" applyAlignment="1">
      <alignment vertical="center"/>
    </xf>
    <xf numFmtId="0" fontId="34" fillId="0" borderId="37" xfId="19" applyFont="1" applyBorder="1" applyAlignment="1">
      <alignment vertical="center"/>
    </xf>
    <xf numFmtId="0" fontId="34" fillId="0" borderId="38" xfId="19" applyFont="1" applyBorder="1" applyAlignment="1">
      <alignment vertical="center"/>
    </xf>
    <xf numFmtId="0" fontId="34" fillId="0" borderId="87" xfId="19" applyFont="1" applyBorder="1" applyAlignment="1">
      <alignment vertical="center"/>
    </xf>
    <xf numFmtId="178" fontId="33" fillId="0" borderId="77" xfId="0" applyNumberFormat="1" applyFont="1" applyBorder="1" applyAlignment="1">
      <alignment wrapText="1"/>
    </xf>
    <xf numFmtId="178" fontId="33" fillId="0" borderId="89" xfId="0" applyNumberFormat="1" applyFont="1" applyBorder="1" applyAlignment="1">
      <alignment wrapText="1"/>
    </xf>
    <xf numFmtId="0" fontId="22" fillId="0" borderId="0" xfId="19" applyFont="1" applyAlignment="1">
      <alignment horizontal="center" vertical="center"/>
    </xf>
    <xf numFmtId="0" fontId="22" fillId="0" borderId="0" xfId="19" applyFont="1"/>
    <xf numFmtId="178" fontId="41" fillId="0" borderId="0" xfId="0" applyNumberFormat="1" applyFont="1" applyAlignment="1">
      <alignment wrapText="1"/>
    </xf>
    <xf numFmtId="178" fontId="41" fillId="0" borderId="55" xfId="0" applyNumberFormat="1" applyFont="1" applyBorder="1" applyAlignment="1">
      <alignment wrapText="1"/>
    </xf>
    <xf numFmtId="178" fontId="75" fillId="0" borderId="0" xfId="0" applyNumberFormat="1" applyFont="1" applyAlignment="1">
      <alignment vertical="top" wrapText="1"/>
    </xf>
    <xf numFmtId="178" fontId="75" fillId="0" borderId="55" xfId="0" applyNumberFormat="1" applyFont="1" applyBorder="1" applyAlignment="1">
      <alignment vertical="top" wrapText="1"/>
    </xf>
    <xf numFmtId="178" fontId="75" fillId="0" borderId="56" xfId="0" applyNumberFormat="1" applyFont="1" applyBorder="1" applyAlignment="1">
      <alignment wrapText="1"/>
    </xf>
    <xf numFmtId="178" fontId="75" fillId="0" borderId="0" xfId="0" applyNumberFormat="1" applyFont="1" applyAlignment="1">
      <alignment wrapText="1"/>
    </xf>
    <xf numFmtId="178" fontId="75" fillId="0" borderId="55" xfId="0" applyNumberFormat="1" applyFont="1" applyBorder="1" applyAlignment="1">
      <alignment wrapText="1"/>
    </xf>
    <xf numFmtId="178" fontId="75" fillId="0" borderId="56" xfId="0" applyNumberFormat="1" applyFont="1" applyBorder="1" applyAlignment="1">
      <alignment vertical="top" wrapText="1"/>
    </xf>
    <xf numFmtId="0" fontId="81" fillId="0" borderId="56" xfId="19" applyFont="1" applyBorder="1"/>
    <xf numFmtId="180" fontId="81" fillId="0" borderId="0" xfId="19" applyNumberFormat="1" applyFont="1"/>
    <xf numFmtId="0" fontId="81" fillId="0" borderId="0" xfId="19" applyFont="1"/>
    <xf numFmtId="0" fontId="81" fillId="0" borderId="71" xfId="19" applyFont="1" applyBorder="1"/>
    <xf numFmtId="179" fontId="81" fillId="0" borderId="33" xfId="19" applyNumberFormat="1" applyFont="1" applyBorder="1"/>
    <xf numFmtId="0" fontId="81" fillId="0" borderId="33" xfId="19" applyFont="1" applyBorder="1"/>
    <xf numFmtId="0" fontId="22" fillId="0" borderId="23" xfId="0" applyFont="1" applyBorder="1" applyAlignment="1">
      <alignment vertical="center" shrinkToFit="1"/>
    </xf>
    <xf numFmtId="0" fontId="22" fillId="0" borderId="94" xfId="0" applyFont="1" applyBorder="1" applyAlignment="1">
      <alignment vertical="center" shrinkToFit="1"/>
    </xf>
    <xf numFmtId="0" fontId="22" fillId="0" borderId="92" xfId="0" applyFont="1" applyBorder="1" applyAlignment="1">
      <alignment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179" fontId="81" fillId="0" borderId="0" xfId="19" applyNumberFormat="1" applyFont="1"/>
    <xf numFmtId="0" fontId="22" fillId="0" borderId="60" xfId="0" applyFont="1" applyBorder="1" applyAlignment="1">
      <alignment vertical="center" shrinkToFi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121" fillId="37" borderId="56" xfId="0" applyFont="1" applyFill="1" applyBorder="1" applyAlignment="1">
      <alignment horizontal="center" vertical="center" shrinkToFit="1"/>
    </xf>
    <xf numFmtId="0" fontId="93" fillId="37" borderId="0" xfId="0" applyFont="1" applyFill="1" applyAlignment="1">
      <alignment horizontal="center" vertical="center" shrinkToFit="1"/>
    </xf>
    <xf numFmtId="0" fontId="93" fillId="37" borderId="60" xfId="0" applyFont="1" applyFill="1" applyBorder="1" applyAlignment="1">
      <alignment horizontal="center" vertical="center" shrinkToFit="1"/>
    </xf>
    <xf numFmtId="0" fontId="82" fillId="32" borderId="0" xfId="0" applyFont="1" applyFill="1" applyAlignment="1">
      <alignment horizontal="center" vertical="center"/>
    </xf>
    <xf numFmtId="0" fontId="83" fillId="32" borderId="0" xfId="0" applyFont="1" applyFill="1" applyAlignment="1">
      <alignment horizontal="center" vertical="center"/>
    </xf>
    <xf numFmtId="0" fontId="102" fillId="26" borderId="56" xfId="0" applyFont="1" applyFill="1" applyBorder="1" applyAlignment="1">
      <alignment horizontal="center" vertical="center"/>
    </xf>
    <xf numFmtId="0" fontId="65" fillId="26" borderId="0" xfId="0" applyFont="1" applyFill="1" applyAlignment="1">
      <alignment horizontal="center" vertical="center"/>
    </xf>
    <xf numFmtId="0" fontId="65" fillId="26" borderId="60" xfId="0" applyFont="1" applyFill="1" applyBorder="1" applyAlignment="1">
      <alignment horizontal="center" vertical="center"/>
    </xf>
    <xf numFmtId="178" fontId="33" fillId="0" borderId="46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61" xfId="0" applyFont="1" applyBorder="1" applyAlignment="1">
      <alignment horizontal="center" vertical="center" shrinkToFit="1"/>
    </xf>
    <xf numFmtId="0" fontId="62" fillId="30" borderId="56" xfId="0" applyFont="1" applyFill="1" applyBorder="1" applyAlignment="1">
      <alignment horizontal="center" vertical="center"/>
    </xf>
    <xf numFmtId="0" fontId="53" fillId="30" borderId="0" xfId="0" applyFont="1" applyFill="1" applyAlignment="1">
      <alignment horizontal="center" vertical="center"/>
    </xf>
    <xf numFmtId="0" fontId="53" fillId="30" borderId="60" xfId="0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 shrinkToFit="1"/>
    </xf>
    <xf numFmtId="0" fontId="41" fillId="0" borderId="64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67" xfId="0" applyFont="1" applyBorder="1" applyAlignment="1">
      <alignment horizontal="center" vertical="center" shrinkToFit="1"/>
    </xf>
    <xf numFmtId="0" fontId="110" fillId="29" borderId="0" xfId="0" applyFont="1" applyFill="1" applyAlignment="1">
      <alignment horizontal="center" vertical="center"/>
    </xf>
    <xf numFmtId="0" fontId="45" fillId="29" borderId="0" xfId="0" applyFont="1" applyFill="1" applyAlignment="1">
      <alignment horizontal="center" vertical="center"/>
    </xf>
    <xf numFmtId="0" fontId="45" fillId="29" borderId="55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 shrinkToFit="1"/>
    </xf>
    <xf numFmtId="0" fontId="47" fillId="27" borderId="55" xfId="0" applyFont="1" applyFill="1" applyBorder="1" applyAlignment="1">
      <alignment horizontal="center" vertical="center" shrinkToFi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4" xfId="0" applyNumberFormat="1" applyFont="1" applyBorder="1" applyAlignment="1">
      <alignment horizontal="center" vertical="center" wrapText="1"/>
    </xf>
    <xf numFmtId="0" fontId="109" fillId="31" borderId="0" xfId="0" applyFont="1" applyFill="1" applyAlignment="1">
      <alignment horizontal="center" vertical="center" shrinkToFit="1"/>
    </xf>
    <xf numFmtId="0" fontId="56" fillId="31" borderId="0" xfId="0" applyFont="1" applyFill="1" applyAlignment="1">
      <alignment horizontal="center" vertical="center" shrinkToFit="1"/>
    </xf>
    <xf numFmtId="0" fontId="56" fillId="31" borderId="55" xfId="0" applyFont="1" applyFill="1" applyBorder="1" applyAlignment="1">
      <alignment horizontal="center" vertical="center" shrinkToFit="1"/>
    </xf>
    <xf numFmtId="0" fontId="94" fillId="34" borderId="56" xfId="0" applyFont="1" applyFill="1" applyBorder="1" applyAlignment="1">
      <alignment horizontal="center" vertical="center"/>
    </xf>
    <xf numFmtId="0" fontId="93" fillId="34" borderId="0" xfId="0" applyFont="1" applyFill="1" applyAlignment="1">
      <alignment horizontal="center" vertical="center"/>
    </xf>
    <xf numFmtId="0" fontId="122" fillId="26" borderId="56" xfId="0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57" fillId="29" borderId="56" xfId="0" applyFont="1" applyFill="1" applyBorder="1" applyAlignment="1">
      <alignment horizontal="center" vertical="center"/>
    </xf>
    <xf numFmtId="0" fontId="54" fillId="29" borderId="0" xfId="0" applyFont="1" applyFill="1" applyAlignment="1">
      <alignment horizontal="center" vertical="center"/>
    </xf>
    <xf numFmtId="0" fontId="108" fillId="28" borderId="56" xfId="0" applyFont="1" applyFill="1" applyBorder="1" applyAlignment="1">
      <alignment horizontal="center" vertical="center"/>
    </xf>
    <xf numFmtId="0" fontId="53" fillId="28" borderId="0" xfId="0" applyFont="1" applyFill="1" applyAlignment="1">
      <alignment horizontal="center" vertical="center"/>
    </xf>
    <xf numFmtId="0" fontId="53" fillId="28" borderId="55" xfId="0" applyFont="1" applyFill="1" applyBorder="1" applyAlignment="1">
      <alignment horizontal="center" vertical="center"/>
    </xf>
    <xf numFmtId="0" fontId="48" fillId="27" borderId="56" xfId="0" applyFont="1" applyFill="1" applyBorder="1" applyAlignment="1">
      <alignment horizontal="center" vertical="center"/>
    </xf>
    <xf numFmtId="0" fontId="87" fillId="27" borderId="0" xfId="0" applyFont="1" applyFill="1" applyAlignment="1">
      <alignment horizontal="center" vertical="center"/>
    </xf>
    <xf numFmtId="0" fontId="46" fillId="31" borderId="56" xfId="0" applyFont="1" applyFill="1" applyBorder="1" applyAlignment="1">
      <alignment horizontal="center" vertical="center" shrinkToFit="1"/>
    </xf>
    <xf numFmtId="0" fontId="46" fillId="31" borderId="0" xfId="0" applyFont="1" applyFill="1" applyAlignment="1">
      <alignment horizontal="center" vertical="center" shrinkToFit="1"/>
    </xf>
    <xf numFmtId="0" fontId="46" fillId="31" borderId="60" xfId="0" applyFont="1" applyFill="1" applyBorder="1" applyAlignment="1">
      <alignment horizontal="center" vertical="center" shrinkToFit="1"/>
    </xf>
    <xf numFmtId="0" fontId="117" fillId="30" borderId="56" xfId="0" applyFont="1" applyFill="1" applyBorder="1" applyAlignment="1">
      <alignment horizontal="center" vertical="center"/>
    </xf>
    <xf numFmtId="0" fontId="65" fillId="30" borderId="0" xfId="0" applyFont="1" applyFill="1" applyAlignment="1">
      <alignment horizontal="center" vertical="center"/>
    </xf>
    <xf numFmtId="0" fontId="84" fillId="34" borderId="56" xfId="0" applyFont="1" applyFill="1" applyBorder="1" applyAlignment="1">
      <alignment horizontal="center" vertical="center"/>
    </xf>
    <xf numFmtId="0" fontId="85" fillId="34" borderId="0" xfId="0" applyFont="1" applyFill="1" applyAlignment="1">
      <alignment horizontal="center" vertical="center"/>
    </xf>
    <xf numFmtId="0" fontId="85" fillId="34" borderId="55" xfId="0" applyFont="1" applyFill="1" applyBorder="1" applyAlignment="1">
      <alignment horizontal="center" vertical="center"/>
    </xf>
    <xf numFmtId="0" fontId="77" fillId="0" borderId="56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8" fillId="26" borderId="56" xfId="0" applyFont="1" applyFill="1" applyBorder="1" applyAlignment="1">
      <alignment horizontal="center" vertical="center" shrinkToFit="1"/>
    </xf>
    <xf numFmtId="0" fontId="70" fillId="26" borderId="0" xfId="0" applyFont="1" applyFill="1" applyAlignment="1">
      <alignment horizontal="center" vertical="center" shrinkToFit="1"/>
    </xf>
    <xf numFmtId="0" fontId="70" fillId="26" borderId="60" xfId="0" applyFont="1" applyFill="1" applyBorder="1" applyAlignment="1">
      <alignment horizontal="center" vertical="center" shrinkToFit="1"/>
    </xf>
    <xf numFmtId="0" fontId="106" fillId="40" borderId="56" xfId="0" applyFont="1" applyFill="1" applyBorder="1" applyAlignment="1">
      <alignment horizontal="center" vertical="center" shrinkToFit="1"/>
    </xf>
    <xf numFmtId="0" fontId="104" fillId="40" borderId="0" xfId="0" applyFont="1" applyFill="1" applyAlignment="1">
      <alignment horizontal="center" vertical="center" shrinkToFit="1"/>
    </xf>
    <xf numFmtId="0" fontId="104" fillId="40" borderId="60" xfId="0" applyFont="1" applyFill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shrinkToFit="1"/>
    </xf>
    <xf numFmtId="0" fontId="61" fillId="0" borderId="62" xfId="0" applyFont="1" applyBorder="1" applyAlignment="1">
      <alignment horizontal="center" vertical="center" shrinkToFit="1"/>
    </xf>
    <xf numFmtId="0" fontId="61" fillId="0" borderId="8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0" fontId="41" fillId="0" borderId="65" xfId="0" applyFont="1" applyBorder="1" applyAlignment="1">
      <alignment horizontal="center" vertical="center" shrinkToFit="1"/>
    </xf>
    <xf numFmtId="0" fontId="120" fillId="26" borderId="48" xfId="0" applyFont="1" applyFill="1" applyBorder="1" applyAlignment="1">
      <alignment horizontal="center" vertical="center"/>
    </xf>
    <xf numFmtId="0" fontId="108" fillId="30" borderId="48" xfId="0" applyFont="1" applyFill="1" applyBorder="1" applyAlignment="1">
      <alignment horizontal="center" vertical="center" shrinkToFit="1"/>
    </xf>
    <xf numFmtId="0" fontId="96" fillId="30" borderId="0" xfId="0" applyFont="1" applyFill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0" fontId="85" fillId="36" borderId="56" xfId="0" applyFont="1" applyFill="1" applyBorder="1" applyAlignment="1">
      <alignment horizontal="center" vertical="center"/>
    </xf>
    <xf numFmtId="0" fontId="91" fillId="36" borderId="0" xfId="0" applyFont="1" applyFill="1" applyAlignment="1">
      <alignment horizontal="center" vertical="center"/>
    </xf>
    <xf numFmtId="0" fontId="91" fillId="36" borderId="60" xfId="0" applyFont="1" applyFill="1" applyBorder="1" applyAlignment="1">
      <alignment horizontal="center" vertical="center"/>
    </xf>
    <xf numFmtId="0" fontId="108" fillId="28" borderId="0" xfId="0" applyFont="1" applyFill="1" applyAlignment="1">
      <alignment horizontal="center" vertical="center"/>
    </xf>
    <xf numFmtId="0" fontId="44" fillId="28" borderId="0" xfId="0" applyFont="1" applyFill="1" applyAlignment="1">
      <alignment horizontal="center" vertical="center"/>
    </xf>
    <xf numFmtId="0" fontId="122" fillId="30" borderId="56" xfId="0" applyFont="1" applyFill="1" applyBorder="1" applyAlignment="1">
      <alignment horizontal="center" vertical="center"/>
    </xf>
    <xf numFmtId="0" fontId="43" fillId="30" borderId="0" xfId="0" applyFont="1" applyFill="1" applyAlignment="1">
      <alignment horizontal="center" vertical="center"/>
    </xf>
    <xf numFmtId="0" fontId="43" fillId="30" borderId="60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 shrinkToFit="1"/>
    </xf>
    <xf numFmtId="0" fontId="41" fillId="0" borderId="52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41" fillId="0" borderId="88" xfId="0" applyFont="1" applyBorder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94" fillId="35" borderId="58" xfId="0" applyFont="1" applyFill="1" applyBorder="1" applyAlignment="1">
      <alignment horizontal="center" vertical="center" shrinkToFit="1"/>
    </xf>
    <xf numFmtId="0" fontId="95" fillId="35" borderId="59" xfId="0" applyFont="1" applyFill="1" applyBorder="1" applyAlignment="1">
      <alignment horizontal="center" vertical="center" shrinkToFit="1"/>
    </xf>
    <xf numFmtId="0" fontId="95" fillId="35" borderId="56" xfId="0" applyFont="1" applyFill="1" applyBorder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108" fillId="27" borderId="59" xfId="0" applyFont="1" applyFill="1" applyBorder="1" applyAlignment="1">
      <alignment horizontal="center" vertical="center" shrinkToFit="1"/>
    </xf>
    <xf numFmtId="0" fontId="53" fillId="27" borderId="59" xfId="0" applyFont="1" applyFill="1" applyBorder="1" applyAlignment="1">
      <alignment horizontal="center" vertical="center" shrinkToFit="1"/>
    </xf>
    <xf numFmtId="0" fontId="105" fillId="29" borderId="0" xfId="0" applyFont="1" applyFill="1" applyAlignment="1">
      <alignment horizontal="center" vertical="center"/>
    </xf>
    <xf numFmtId="0" fontId="58" fillId="29" borderId="0" xfId="0" applyFont="1" applyFill="1" applyAlignment="1">
      <alignment horizontal="center" vertical="center"/>
    </xf>
    <xf numFmtId="0" fontId="89" fillId="34" borderId="56" xfId="0" applyFont="1" applyFill="1" applyBorder="1" applyAlignment="1">
      <alignment horizontal="center" vertical="center" shrinkToFit="1"/>
    </xf>
    <xf numFmtId="0" fontId="92" fillId="34" borderId="0" xfId="0" applyFont="1" applyFill="1" applyAlignment="1">
      <alignment horizontal="center" vertical="center" shrinkToFit="1"/>
    </xf>
    <xf numFmtId="0" fontId="92" fillId="34" borderId="60" xfId="0" applyFont="1" applyFill="1" applyBorder="1" applyAlignment="1">
      <alignment horizontal="center" vertical="center" shrinkToFit="1"/>
    </xf>
    <xf numFmtId="0" fontId="41" fillId="0" borderId="63" xfId="0" applyFont="1" applyBorder="1" applyAlignment="1">
      <alignment horizontal="center" vertical="center" shrinkToFit="1"/>
    </xf>
    <xf numFmtId="0" fontId="123" fillId="34" borderId="48" xfId="0" applyFont="1" applyFill="1" applyBorder="1" applyAlignment="1">
      <alignment horizontal="center" vertical="center"/>
    </xf>
    <xf numFmtId="0" fontId="90" fillId="34" borderId="0" xfId="0" applyFont="1" applyFill="1" applyAlignment="1">
      <alignment horizontal="center" vertical="center"/>
    </xf>
    <xf numFmtId="0" fontId="110" fillId="30" borderId="56" xfId="0" applyFont="1" applyFill="1" applyBorder="1" applyAlignment="1">
      <alignment horizontal="center" vertical="center"/>
    </xf>
    <xf numFmtId="0" fontId="45" fillId="30" borderId="0" xfId="0" applyFont="1" applyFill="1" applyAlignment="1">
      <alignment horizontal="center" vertical="center"/>
    </xf>
    <xf numFmtId="0" fontId="45" fillId="30" borderId="60" xfId="0" applyFont="1" applyFill="1" applyBorder="1" applyAlignment="1">
      <alignment horizontal="center" vertical="center"/>
    </xf>
    <xf numFmtId="0" fontId="114" fillId="35" borderId="56" xfId="0" applyFont="1" applyFill="1" applyBorder="1" applyAlignment="1">
      <alignment horizontal="center" vertical="center"/>
    </xf>
    <xf numFmtId="0" fontId="90" fillId="35" borderId="0" xfId="0" applyFont="1" applyFill="1" applyAlignment="1">
      <alignment horizontal="center" vertical="center"/>
    </xf>
    <xf numFmtId="0" fontId="90" fillId="35" borderId="60" xfId="0" applyFont="1" applyFill="1" applyBorder="1" applyAlignment="1">
      <alignment horizontal="center" vertical="center"/>
    </xf>
    <xf numFmtId="0" fontId="55" fillId="31" borderId="56" xfId="0" applyFont="1" applyFill="1" applyBorder="1" applyAlignment="1">
      <alignment horizontal="center" vertical="center"/>
    </xf>
    <xf numFmtId="0" fontId="54" fillId="31" borderId="0" xfId="0" applyFont="1" applyFill="1" applyAlignment="1">
      <alignment horizontal="center" vertical="center"/>
    </xf>
    <xf numFmtId="0" fontId="54" fillId="31" borderId="60" xfId="0" applyFont="1" applyFill="1" applyBorder="1" applyAlignment="1">
      <alignment horizontal="center" vertical="center"/>
    </xf>
    <xf numFmtId="0" fontId="85" fillId="33" borderId="56" xfId="0" applyFont="1" applyFill="1" applyBorder="1" applyAlignment="1">
      <alignment horizontal="center" vertical="center"/>
    </xf>
    <xf numFmtId="0" fontId="91" fillId="33" borderId="0" xfId="0" applyFont="1" applyFill="1" applyAlignment="1">
      <alignment horizontal="center" vertical="center"/>
    </xf>
    <xf numFmtId="0" fontId="91" fillId="33" borderId="55" xfId="0" applyFont="1" applyFill="1" applyBorder="1" applyAlignment="1">
      <alignment horizontal="center" vertical="center"/>
    </xf>
    <xf numFmtId="0" fontId="113" fillId="38" borderId="58" xfId="0" applyFont="1" applyFill="1" applyBorder="1" applyAlignment="1">
      <alignment horizontal="center" vertical="center" shrinkToFit="1"/>
    </xf>
    <xf numFmtId="0" fontId="99" fillId="38" borderId="59" xfId="0" applyFont="1" applyFill="1" applyBorder="1" applyAlignment="1">
      <alignment horizontal="center" vertical="center" shrinkToFit="1"/>
    </xf>
    <xf numFmtId="0" fontId="99" fillId="38" borderId="56" xfId="0" applyFont="1" applyFill="1" applyBorder="1" applyAlignment="1">
      <alignment horizontal="center" vertical="center" shrinkToFit="1"/>
    </xf>
    <xf numFmtId="0" fontId="97" fillId="28" borderId="56" xfId="0" applyFont="1" applyFill="1" applyBorder="1" applyAlignment="1">
      <alignment horizontal="center" vertical="center" shrinkToFit="1"/>
    </xf>
    <xf numFmtId="0" fontId="74" fillId="28" borderId="0" xfId="0" applyFont="1" applyFill="1" applyAlignment="1">
      <alignment horizontal="center" vertical="center" shrinkToFit="1"/>
    </xf>
    <xf numFmtId="0" fontId="74" fillId="28" borderId="60" xfId="0" applyFont="1" applyFill="1" applyBorder="1" applyAlignment="1">
      <alignment horizontal="center" vertical="center" shrinkToFit="1"/>
    </xf>
    <xf numFmtId="0" fontId="115" fillId="26" borderId="56" xfId="0" applyFont="1" applyFill="1" applyBorder="1" applyAlignment="1">
      <alignment horizontal="center" vertical="center" shrinkToFit="1"/>
    </xf>
    <xf numFmtId="0" fontId="58" fillId="26" borderId="0" xfId="0" applyFont="1" applyFill="1" applyAlignment="1">
      <alignment horizontal="center" vertical="center" shrinkToFit="1"/>
    </xf>
    <xf numFmtId="0" fontId="58" fillId="26" borderId="60" xfId="0" applyFont="1" applyFill="1" applyBorder="1" applyAlignment="1">
      <alignment horizontal="center" vertical="center" shrinkToFit="1"/>
    </xf>
    <xf numFmtId="0" fontId="116" fillId="27" borderId="56" xfId="0" applyFont="1" applyFill="1" applyBorder="1" applyAlignment="1">
      <alignment horizontal="center" vertical="center" shrinkToFit="1"/>
    </xf>
    <xf numFmtId="0" fontId="48" fillId="27" borderId="0" xfId="0" applyFont="1" applyFill="1" applyAlignment="1">
      <alignment horizontal="center" vertical="center" shrinkToFit="1"/>
    </xf>
    <xf numFmtId="0" fontId="55" fillId="29" borderId="59" xfId="0" applyFont="1" applyFill="1" applyBorder="1" applyAlignment="1">
      <alignment horizontal="center" vertical="center" shrinkToFit="1"/>
    </xf>
    <xf numFmtId="0" fontId="54" fillId="29" borderId="59" xfId="0" applyFont="1" applyFill="1" applyBorder="1" applyAlignment="1">
      <alignment horizontal="center" vertical="center" shrinkToFit="1"/>
    </xf>
    <xf numFmtId="0" fontId="54" fillId="29" borderId="69" xfId="0" applyFont="1" applyFill="1" applyBorder="1" applyAlignment="1">
      <alignment horizontal="center" vertical="center" shrinkToFit="1"/>
    </xf>
    <xf numFmtId="0" fontId="57" fillId="27" borderId="58" xfId="0" applyFont="1" applyFill="1" applyBorder="1" applyAlignment="1">
      <alignment horizontal="center" vertical="center" shrinkToFit="1"/>
    </xf>
    <xf numFmtId="0" fontId="54" fillId="27" borderId="59" xfId="0" applyFont="1" applyFill="1" applyBorder="1" applyAlignment="1">
      <alignment horizontal="center" vertical="center" shrinkToFit="1"/>
    </xf>
    <xf numFmtId="0" fontId="54" fillId="27" borderId="56" xfId="0" applyFont="1" applyFill="1" applyBorder="1" applyAlignment="1">
      <alignment horizontal="center" vertical="center" shrinkToFit="1"/>
    </xf>
    <xf numFmtId="0" fontId="84" fillId="36" borderId="56" xfId="0" applyFont="1" applyFill="1" applyBorder="1" applyAlignment="1">
      <alignment horizontal="center" vertical="center" shrinkToFit="1"/>
    </xf>
    <xf numFmtId="0" fontId="83" fillId="36" borderId="0" xfId="0" applyFont="1" applyFill="1" applyAlignment="1">
      <alignment horizontal="center" vertical="center" shrinkToFit="1"/>
    </xf>
    <xf numFmtId="0" fontId="83" fillId="36" borderId="60" xfId="0" applyFont="1" applyFill="1" applyBorder="1" applyAlignment="1">
      <alignment horizontal="center" vertical="center" shrinkToFit="1"/>
    </xf>
    <xf numFmtId="0" fontId="114" fillId="37" borderId="56" xfId="0" applyFont="1" applyFill="1" applyBorder="1" applyAlignment="1">
      <alignment horizontal="center" vertical="center" shrinkToFit="1"/>
    </xf>
    <xf numFmtId="0" fontId="92" fillId="37" borderId="0" xfId="0" applyFont="1" applyFill="1" applyAlignment="1">
      <alignment horizontal="center" vertical="center" shrinkToFit="1"/>
    </xf>
    <xf numFmtId="0" fontId="92" fillId="37" borderId="60" xfId="0" applyFont="1" applyFill="1" applyBorder="1" applyAlignment="1">
      <alignment horizontal="center" vertical="center" shrinkToFit="1"/>
    </xf>
    <xf numFmtId="0" fontId="84" fillId="32" borderId="56" xfId="0" applyFont="1" applyFill="1" applyBorder="1" applyAlignment="1">
      <alignment horizontal="center" vertical="center" shrinkToFit="1"/>
    </xf>
    <xf numFmtId="0" fontId="85" fillId="32" borderId="0" xfId="0" applyFont="1" applyFill="1" applyAlignment="1">
      <alignment horizontal="center" vertical="center" shrinkToFit="1"/>
    </xf>
    <xf numFmtId="0" fontId="85" fillId="32" borderId="60" xfId="0" applyFont="1" applyFill="1" applyBorder="1" applyAlignment="1">
      <alignment horizontal="center" vertical="center" shrinkToFit="1"/>
    </xf>
    <xf numFmtId="0" fontId="60" fillId="30" borderId="56" xfId="0" applyFont="1" applyFill="1" applyBorder="1" applyAlignment="1">
      <alignment horizontal="center" vertical="center" shrinkToFit="1"/>
    </xf>
    <xf numFmtId="0" fontId="60" fillId="30" borderId="0" xfId="0" applyFont="1" applyFill="1" applyAlignment="1">
      <alignment horizontal="center" vertical="center" shrinkToFit="1"/>
    </xf>
    <xf numFmtId="0" fontId="60" fillId="30" borderId="55" xfId="0" applyFont="1" applyFill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shrinkToFit="1"/>
    </xf>
    <xf numFmtId="0" fontId="61" fillId="0" borderId="63" xfId="0" applyFont="1" applyBorder="1" applyAlignment="1">
      <alignment horizontal="center" vertical="center" shrinkToFit="1"/>
    </xf>
    <xf numFmtId="0" fontId="61" fillId="0" borderId="50" xfId="0" applyFont="1" applyBorder="1" applyAlignment="1">
      <alignment horizontal="center" vertical="center" shrinkToFit="1"/>
    </xf>
    <xf numFmtId="0" fontId="61" fillId="0" borderId="45" xfId="0" applyFont="1" applyBorder="1" applyAlignment="1">
      <alignment horizontal="center" vertical="center" shrinkToFit="1"/>
    </xf>
    <xf numFmtId="0" fontId="100" fillId="30" borderId="48" xfId="0" applyFont="1" applyFill="1" applyBorder="1" applyAlignment="1">
      <alignment horizontal="center" vertical="center"/>
    </xf>
    <xf numFmtId="0" fontId="101" fillId="30" borderId="0" xfId="0" applyFont="1" applyFill="1" applyAlignment="1">
      <alignment horizontal="center" vertical="center"/>
    </xf>
    <xf numFmtId="0" fontId="64" fillId="26" borderId="48" xfId="0" applyFont="1" applyFill="1" applyBorder="1" applyAlignment="1">
      <alignment horizontal="center" vertical="center" shrinkToFit="1"/>
    </xf>
    <xf numFmtId="0" fontId="63" fillId="26" borderId="0" xfId="0" applyFont="1" applyFill="1" applyAlignment="1">
      <alignment horizontal="center" vertical="center" shrinkToFit="1"/>
    </xf>
    <xf numFmtId="0" fontId="63" fillId="26" borderId="60" xfId="0" applyFont="1" applyFill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shrinkToFit="1"/>
    </xf>
    <xf numFmtId="0" fontId="61" fillId="0" borderId="56" xfId="0" applyFont="1" applyBorder="1" applyAlignment="1">
      <alignment horizontal="center" vertical="center" shrinkToFit="1"/>
    </xf>
    <xf numFmtId="0" fontId="61" fillId="0" borderId="0" xfId="0" applyFont="1" applyAlignment="1">
      <alignment horizontal="center" vertical="center" shrinkToFit="1"/>
    </xf>
    <xf numFmtId="0" fontId="86" fillId="32" borderId="56" xfId="0" applyFont="1" applyFill="1" applyBorder="1" applyAlignment="1">
      <alignment horizontal="center" vertical="center" shrinkToFit="1"/>
    </xf>
    <xf numFmtId="0" fontId="52" fillId="28" borderId="56" xfId="0" applyFont="1" applyFill="1" applyBorder="1" applyAlignment="1">
      <alignment horizontal="center" vertical="center" shrinkToFit="1"/>
    </xf>
    <xf numFmtId="0" fontId="53" fillId="28" borderId="0" xfId="0" applyFont="1" applyFill="1" applyAlignment="1">
      <alignment horizontal="center" vertical="center" shrinkToFit="1"/>
    </xf>
    <xf numFmtId="0" fontId="53" fillId="28" borderId="60" xfId="0" applyFont="1" applyFill="1" applyBorder="1" applyAlignment="1">
      <alignment horizontal="center" vertical="center" shrinkToFit="1"/>
    </xf>
    <xf numFmtId="0" fontId="59" fillId="27" borderId="56" xfId="0" applyFont="1" applyFill="1" applyBorder="1" applyAlignment="1">
      <alignment horizontal="center" vertical="center" shrinkToFit="1"/>
    </xf>
    <xf numFmtId="0" fontId="67" fillId="27" borderId="0" xfId="0" applyFont="1" applyFill="1" applyAlignment="1">
      <alignment horizontal="center" vertical="center" shrinkToFit="1"/>
    </xf>
    <xf numFmtId="0" fontId="55" fillId="31" borderId="56" xfId="0" applyFont="1" applyFill="1" applyBorder="1" applyAlignment="1">
      <alignment horizontal="center" vertical="center" shrinkToFit="1"/>
    </xf>
    <xf numFmtId="0" fontId="54" fillId="31" borderId="0" xfId="0" applyFont="1" applyFill="1" applyAlignment="1">
      <alignment horizontal="center" vertical="center" shrinkToFit="1"/>
    </xf>
    <xf numFmtId="0" fontId="54" fillId="31" borderId="55" xfId="0" applyFont="1" applyFill="1" applyBorder="1" applyAlignment="1">
      <alignment horizontal="center" vertical="center" shrinkToFit="1"/>
    </xf>
    <xf numFmtId="0" fontId="57" fillId="29" borderId="58" xfId="0" applyFont="1" applyFill="1" applyBorder="1" applyAlignment="1">
      <alignment horizontal="center" vertical="center" shrinkToFit="1"/>
    </xf>
    <xf numFmtId="0" fontId="66" fillId="29" borderId="59" xfId="0" applyFont="1" applyFill="1" applyBorder="1" applyAlignment="1">
      <alignment horizontal="center" vertical="center" shrinkToFit="1"/>
    </xf>
    <xf numFmtId="0" fontId="66" fillId="29" borderId="56" xfId="0" applyFont="1" applyFill="1" applyBorder="1" applyAlignment="1">
      <alignment horizontal="center" vertical="center" shrinkToFit="1"/>
    </xf>
    <xf numFmtId="0" fontId="61" fillId="0" borderId="52" xfId="0" applyFont="1" applyBorder="1" applyAlignment="1">
      <alignment horizontal="center" vertical="center" shrinkToFit="1"/>
    </xf>
    <xf numFmtId="178" fontId="33" fillId="0" borderId="72" xfId="0" applyNumberFormat="1" applyFont="1" applyBorder="1" applyAlignment="1">
      <alignment horizontal="center" vertical="center" wrapText="1"/>
    </xf>
    <xf numFmtId="178" fontId="33" fillId="0" borderId="73" xfId="0" applyNumberFormat="1" applyFont="1" applyBorder="1" applyAlignment="1">
      <alignment horizontal="center" vertical="center" wrapText="1"/>
    </xf>
    <xf numFmtId="178" fontId="76" fillId="0" borderId="0" xfId="0" applyNumberFormat="1" applyFont="1" applyAlignment="1">
      <alignment horizontal="right" vertical="top" wrapText="1"/>
    </xf>
    <xf numFmtId="178" fontId="76" fillId="0" borderId="55" xfId="0" applyNumberFormat="1" applyFont="1" applyBorder="1" applyAlignment="1">
      <alignment horizontal="right" vertical="top" wrapText="1"/>
    </xf>
    <xf numFmtId="0" fontId="71" fillId="27" borderId="48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7" fillId="30" borderId="56" xfId="0" applyFont="1" applyFill="1" applyBorder="1" applyAlignment="1">
      <alignment horizontal="center" vertical="center" shrinkToFit="1"/>
    </xf>
    <xf numFmtId="0" fontId="54" fillId="30" borderId="0" xfId="0" applyFont="1" applyFill="1" applyAlignment="1">
      <alignment horizontal="center" vertical="center" shrinkToFit="1"/>
    </xf>
    <xf numFmtId="0" fontId="41" fillId="0" borderId="66" xfId="0" applyFont="1" applyBorder="1" applyAlignment="1">
      <alignment horizontal="center" vertical="center" shrinkToFit="1"/>
    </xf>
    <xf numFmtId="0" fontId="73" fillId="39" borderId="48" xfId="0" applyFont="1" applyFill="1" applyBorder="1" applyAlignment="1">
      <alignment horizontal="center" vertical="center" shrinkToFit="1"/>
    </xf>
    <xf numFmtId="0" fontId="74" fillId="39" borderId="0" xfId="0" applyFont="1" applyFill="1" applyAlignment="1">
      <alignment horizontal="center" vertical="center" shrinkToFit="1"/>
    </xf>
    <xf numFmtId="0" fontId="105" fillId="28" borderId="56" xfId="0" applyFont="1" applyFill="1" applyBorder="1" applyAlignment="1">
      <alignment horizontal="center" vertical="center" shrinkToFit="1"/>
    </xf>
    <xf numFmtId="0" fontId="58" fillId="28" borderId="0" xfId="0" applyFont="1" applyFill="1" applyAlignment="1">
      <alignment horizontal="center" vertical="center" shrinkToFit="1"/>
    </xf>
    <xf numFmtId="0" fontId="103" fillId="34" borderId="48" xfId="0" applyFont="1" applyFill="1" applyBorder="1" applyAlignment="1">
      <alignment horizontal="center" vertical="center" shrinkToFit="1"/>
    </xf>
    <xf numFmtId="0" fontId="103" fillId="34" borderId="0" xfId="0" applyFont="1" applyFill="1" applyAlignment="1">
      <alignment horizontal="center" vertical="center" shrinkToFit="1"/>
    </xf>
    <xf numFmtId="0" fontId="83" fillId="35" borderId="56" xfId="0" applyFont="1" applyFill="1" applyBorder="1" applyAlignment="1">
      <alignment horizontal="center" vertical="center"/>
    </xf>
    <xf numFmtId="0" fontId="65" fillId="28" borderId="48" xfId="0" applyFont="1" applyFill="1" applyBorder="1" applyAlignment="1">
      <alignment horizontal="center" vertical="center" shrinkToFit="1"/>
    </xf>
    <xf numFmtId="0" fontId="68" fillId="28" borderId="0" xfId="0" applyFont="1" applyFill="1" applyAlignment="1">
      <alignment horizontal="center" vertical="center" shrinkToFit="1"/>
    </xf>
    <xf numFmtId="0" fontId="55" fillId="26" borderId="56" xfId="0" applyFont="1" applyFill="1" applyBorder="1" applyAlignment="1">
      <alignment horizontal="center" vertical="center"/>
    </xf>
    <xf numFmtId="0" fontId="54" fillId="26" borderId="0" xfId="0" applyFont="1" applyFill="1" applyAlignment="1">
      <alignment horizontal="center" vertical="center"/>
    </xf>
    <xf numFmtId="0" fontId="125" fillId="29" borderId="56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60" xfId="0" applyFont="1" applyFill="1" applyBorder="1" applyAlignment="1">
      <alignment horizontal="center" vertical="center"/>
    </xf>
    <xf numFmtId="0" fontId="39" fillId="0" borderId="77" xfId="19" applyFont="1" applyBorder="1" applyAlignment="1">
      <alignment horizontal="left" vertical="center"/>
    </xf>
    <xf numFmtId="0" fontId="39" fillId="0" borderId="0" xfId="19" applyFont="1" applyAlignment="1">
      <alignment horizontal="left" vertical="center"/>
    </xf>
    <xf numFmtId="0" fontId="40" fillId="0" borderId="77" xfId="19" applyFont="1" applyBorder="1" applyAlignment="1">
      <alignment horizontal="left" vertical="center"/>
    </xf>
    <xf numFmtId="0" fontId="40" fillId="0" borderId="0" xfId="19" applyFont="1" applyAlignment="1">
      <alignment horizontal="left" vertical="center"/>
    </xf>
    <xf numFmtId="0" fontId="109" fillId="26" borderId="56" xfId="0" applyFont="1" applyFill="1" applyBorder="1" applyAlignment="1">
      <alignment horizontal="center" vertical="center"/>
    </xf>
    <xf numFmtId="0" fontId="54" fillId="26" borderId="55" xfId="0" applyFont="1" applyFill="1" applyBorder="1" applyAlignment="1">
      <alignment horizontal="center" vertical="center"/>
    </xf>
    <xf numFmtId="0" fontId="111" fillId="40" borderId="48" xfId="0" applyFont="1" applyFill="1" applyBorder="1" applyAlignment="1">
      <alignment horizontal="center" vertical="center" shrinkToFit="1"/>
    </xf>
    <xf numFmtId="0" fontId="112" fillId="40" borderId="0" xfId="0" applyFont="1" applyFill="1" applyAlignment="1">
      <alignment horizontal="center" vertical="center" shrinkToFit="1"/>
    </xf>
    <xf numFmtId="0" fontId="114" fillId="33" borderId="56" xfId="0" applyFont="1" applyFill="1" applyBorder="1" applyAlignment="1">
      <alignment horizontal="center" vertical="center" shrinkToFit="1"/>
    </xf>
    <xf numFmtId="0" fontId="90" fillId="33" borderId="0" xfId="0" applyFont="1" applyFill="1" applyAlignment="1">
      <alignment horizontal="center" vertical="center" shrinkToFit="1"/>
    </xf>
    <xf numFmtId="0" fontId="108" fillId="28" borderId="56" xfId="0" applyFont="1" applyFill="1" applyBorder="1" applyAlignment="1">
      <alignment horizontal="center" vertical="center" shrinkToFit="1"/>
    </xf>
    <xf numFmtId="0" fontId="44" fillId="28" borderId="0" xfId="0" applyFont="1" applyFill="1" applyAlignment="1">
      <alignment horizontal="center" vertical="center" shrinkToFit="1"/>
    </xf>
    <xf numFmtId="0" fontId="44" fillId="28" borderId="60" xfId="0" applyFont="1" applyFill="1" applyBorder="1" applyAlignment="1">
      <alignment horizontal="center" vertical="center" shrinkToFit="1"/>
    </xf>
    <xf numFmtId="0" fontId="78" fillId="0" borderId="56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02" fillId="31" borderId="56" xfId="0" applyFont="1" applyFill="1" applyBorder="1" applyAlignment="1">
      <alignment horizontal="center" vertical="center" shrinkToFit="1"/>
    </xf>
    <xf numFmtId="0" fontId="65" fillId="31" borderId="0" xfId="0" applyFont="1" applyFill="1" applyAlignment="1">
      <alignment horizontal="center" vertical="center" shrinkToFit="1"/>
    </xf>
    <xf numFmtId="0" fontId="65" fillId="31" borderId="55" xfId="0" applyFont="1" applyFill="1" applyBorder="1" applyAlignment="1">
      <alignment horizontal="center" vertical="center" shrinkToFit="1"/>
    </xf>
    <xf numFmtId="0" fontId="44" fillId="31" borderId="48" xfId="0" applyFont="1" applyFill="1" applyBorder="1" applyAlignment="1">
      <alignment horizontal="center" vertical="center" shrinkToFit="1"/>
    </xf>
    <xf numFmtId="0" fontId="96" fillId="31" borderId="0" xfId="0" applyFont="1" applyFill="1" applyAlignment="1">
      <alignment horizontal="center" vertical="center" shrinkToFit="1"/>
    </xf>
    <xf numFmtId="0" fontId="43" fillId="30" borderId="56" xfId="0" applyFont="1" applyFill="1" applyBorder="1" applyAlignment="1">
      <alignment horizontal="center" vertical="center" shrinkToFit="1"/>
    </xf>
    <xf numFmtId="0" fontId="43" fillId="30" borderId="0" xfId="0" applyFont="1" applyFill="1" applyAlignment="1">
      <alignment horizontal="center" vertical="center" shrinkToFit="1"/>
    </xf>
    <xf numFmtId="0" fontId="119" fillId="27" borderId="59" xfId="0" applyFont="1" applyFill="1" applyBorder="1" applyAlignment="1">
      <alignment horizontal="center" vertical="center" shrinkToFit="1"/>
    </xf>
    <xf numFmtId="0" fontId="60" fillId="27" borderId="59" xfId="0" applyFont="1" applyFill="1" applyBorder="1" applyAlignment="1">
      <alignment horizontal="center" vertical="center" shrinkToFit="1"/>
    </xf>
    <xf numFmtId="0" fontId="80" fillId="0" borderId="56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118" fillId="40" borderId="56" xfId="0" applyFont="1" applyFill="1" applyBorder="1" applyAlignment="1">
      <alignment horizontal="center" vertical="center" shrinkToFit="1"/>
    </xf>
    <xf numFmtId="0" fontId="53" fillId="40" borderId="0" xfId="0" applyFont="1" applyFill="1" applyAlignment="1">
      <alignment horizontal="center" vertical="center" shrinkToFit="1"/>
    </xf>
    <xf numFmtId="0" fontId="53" fillId="40" borderId="55" xfId="0" applyFont="1" applyFill="1" applyBorder="1" applyAlignment="1">
      <alignment horizontal="center" vertical="center" shrinkToFit="1"/>
    </xf>
    <xf numFmtId="178" fontId="38" fillId="0" borderId="56" xfId="0" applyNumberFormat="1" applyFont="1" applyBorder="1" applyAlignment="1">
      <alignment horizontal="center" vertical="top" wrapText="1"/>
    </xf>
    <xf numFmtId="178" fontId="38" fillId="0" borderId="0" xfId="0" applyNumberFormat="1" applyFont="1" applyAlignment="1">
      <alignment horizontal="center" vertical="top" wrapText="1"/>
    </xf>
    <xf numFmtId="178" fontId="38" fillId="0" borderId="55" xfId="0" applyNumberFormat="1" applyFont="1" applyBorder="1" applyAlignment="1">
      <alignment horizontal="center" vertical="top" wrapText="1"/>
    </xf>
    <xf numFmtId="178" fontId="38" fillId="0" borderId="71" xfId="0" applyNumberFormat="1" applyFont="1" applyBorder="1" applyAlignment="1">
      <alignment horizontal="center" vertical="top" wrapText="1"/>
    </xf>
    <xf numFmtId="178" fontId="38" fillId="0" borderId="33" xfId="0" applyNumberFormat="1" applyFont="1" applyBorder="1" applyAlignment="1">
      <alignment horizontal="center" vertical="top" wrapText="1"/>
    </xf>
    <xf numFmtId="178" fontId="38" fillId="0" borderId="90" xfId="0" applyNumberFormat="1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3" fillId="0" borderId="82" xfId="0" applyFont="1" applyBorder="1" applyAlignment="1">
      <alignment horizontal="left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2" fillId="0" borderId="92" xfId="0" applyFont="1" applyBorder="1" applyAlignment="1">
      <alignment horizontal="center" vertical="center" wrapText="1" shrinkToFit="1"/>
    </xf>
    <xf numFmtId="0" fontId="21" fillId="0" borderId="25" xfId="0" applyFont="1" applyBorder="1" applyAlignment="1">
      <alignment horizontal="center" vertical="center" textRotation="180" shrinkToFit="1"/>
    </xf>
    <xf numFmtId="0" fontId="28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left" vertical="center" shrinkToFit="1"/>
    </xf>
    <xf numFmtId="0" fontId="36" fillId="0" borderId="24" xfId="0" applyFont="1" applyBorder="1" applyAlignment="1">
      <alignment horizontal="left" vertical="center" shrinkToFit="1"/>
    </xf>
    <xf numFmtId="0" fontId="22" fillId="0" borderId="80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FF33"/>
      <color rgb="FF6600FF"/>
      <color rgb="FFFF3399"/>
      <color rgb="FF008000"/>
      <color rgb="FFFF9900"/>
      <color rgb="FF009999"/>
      <color rgb="FFFF66FF"/>
      <color rgb="FF00CC00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6.jp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70125</xdr:colOff>
      <xdr:row>37</xdr:row>
      <xdr:rowOff>60463</xdr:rowOff>
    </xdr:from>
    <xdr:to>
      <xdr:col>15</xdr:col>
      <xdr:colOff>660400</xdr:colOff>
      <xdr:row>42</xdr:row>
      <xdr:rowOff>243840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9031245" y="8594863"/>
          <a:ext cx="2053315" cy="1433057"/>
        </a:xfrm>
        <a:prstGeom prst="rect">
          <a:avLst/>
        </a:prstGeom>
      </xdr:spPr>
    </xdr:pic>
    <xdr:clientData/>
  </xdr:twoCellAnchor>
  <xdr:twoCellAnchor>
    <xdr:from>
      <xdr:col>16</xdr:col>
      <xdr:colOff>375920</xdr:colOff>
      <xdr:row>37</xdr:row>
      <xdr:rowOff>71120</xdr:rowOff>
    </xdr:from>
    <xdr:to>
      <xdr:col>20</xdr:col>
      <xdr:colOff>609600</xdr:colOff>
      <xdr:row>40</xdr:row>
      <xdr:rowOff>10160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531600" y="8605520"/>
          <a:ext cx="3159760" cy="660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17</xdr:col>
      <xdr:colOff>213360</xdr:colOff>
      <xdr:row>42</xdr:row>
      <xdr:rowOff>71120</xdr:rowOff>
    </xdr:from>
    <xdr:to>
      <xdr:col>20</xdr:col>
      <xdr:colOff>633187</xdr:colOff>
      <xdr:row>46</xdr:row>
      <xdr:rowOff>2174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23F4A284-C944-41BF-8EEE-B8D7FB74A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100560" y="9855200"/>
          <a:ext cx="2614387" cy="78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182881</xdr:colOff>
      <xdr:row>43</xdr:row>
      <xdr:rowOff>60960</xdr:rowOff>
    </xdr:from>
    <xdr:to>
      <xdr:col>15</xdr:col>
      <xdr:colOff>142240</xdr:colOff>
      <xdr:row>45</xdr:row>
      <xdr:rowOff>50800</xdr:rowOff>
    </xdr:to>
    <xdr:sp macro="" textlink="">
      <xdr:nvSpPr>
        <xdr:cNvPr id="28" name="WordArt 2433">
          <a:extLst>
            <a:ext uri="{FF2B5EF4-FFF2-40B4-BE49-F238E27FC236}">
              <a16:creationId xmlns:a16="http://schemas.microsoft.com/office/drawing/2014/main" id="{1D4BFA0A-B0C3-4522-821C-5917FB4FA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144001" y="10109200"/>
          <a:ext cx="1422399" cy="41656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 editAs="oneCell">
    <xdr:from>
      <xdr:col>5</xdr:col>
      <xdr:colOff>23861</xdr:colOff>
      <xdr:row>46</xdr:row>
      <xdr:rowOff>60960</xdr:rowOff>
    </xdr:from>
    <xdr:to>
      <xdr:col>5</xdr:col>
      <xdr:colOff>711200</xdr:colOff>
      <xdr:row>48</xdr:row>
      <xdr:rowOff>152399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3132821" y="11308080"/>
          <a:ext cx="687339" cy="497839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</xdr:colOff>
      <xdr:row>46</xdr:row>
      <xdr:rowOff>91440</xdr:rowOff>
    </xdr:from>
    <xdr:to>
      <xdr:col>20</xdr:col>
      <xdr:colOff>457200</xdr:colOff>
      <xdr:row>48</xdr:row>
      <xdr:rowOff>152400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9EF7B6C-E8E7-4C89-985A-7CB306B22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649200" y="11033760"/>
          <a:ext cx="1889760" cy="467360"/>
        </a:xfrm>
        <a:prstGeom prst="rect">
          <a:avLst/>
        </a:prstGeom>
      </xdr:spPr>
    </xdr:pic>
    <xdr:clientData/>
  </xdr:twoCellAnchor>
  <xdr:twoCellAnchor editAs="oneCell">
    <xdr:from>
      <xdr:col>15</xdr:col>
      <xdr:colOff>301325</xdr:colOff>
      <xdr:row>40</xdr:row>
      <xdr:rowOff>44379</xdr:rowOff>
    </xdr:from>
    <xdr:to>
      <xdr:col>17</xdr:col>
      <xdr:colOff>263576</xdr:colOff>
      <xdr:row>45</xdr:row>
      <xdr:rowOff>107818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834DEBE-B1AC-4485-887F-063CC0DF4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10725485" y="9300139"/>
          <a:ext cx="1425291" cy="1282639"/>
        </a:xfrm>
        <a:prstGeom prst="rect">
          <a:avLst/>
        </a:prstGeom>
      </xdr:spPr>
    </xdr:pic>
    <xdr:clientData/>
  </xdr:twoCellAnchor>
  <xdr:twoCellAnchor editAs="oneCell">
    <xdr:from>
      <xdr:col>15</xdr:col>
      <xdr:colOff>447040</xdr:colOff>
      <xdr:row>46</xdr:row>
      <xdr:rowOff>111760</xdr:rowOff>
    </xdr:from>
    <xdr:to>
      <xdr:col>17</xdr:col>
      <xdr:colOff>670560</xdr:colOff>
      <xdr:row>49</xdr:row>
      <xdr:rowOff>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E24E1590-F610-4597-9B9B-053720808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5556"/>
        <a:stretch>
          <a:fillRect/>
        </a:stretch>
      </xdr:blipFill>
      <xdr:spPr bwMode="auto">
        <a:xfrm>
          <a:off x="10871200" y="10749280"/>
          <a:ext cx="1686560" cy="497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9"/>
  <sheetViews>
    <sheetView topLeftCell="B8" zoomScale="75" zoomScaleNormal="75" workbookViewId="0">
      <selection activeCell="J34" sqref="J34:M34"/>
    </sheetView>
  </sheetViews>
  <sheetFormatPr defaultColWidth="9" defaultRowHeight="16.2"/>
  <cols>
    <col min="1" max="1" width="2.6640625" style="81" customWidth="1"/>
    <col min="2" max="21" width="10.6640625" style="113" customWidth="1"/>
    <col min="22" max="16384" width="9" style="81"/>
  </cols>
  <sheetData>
    <row r="1" spans="2:21" ht="10.050000000000001" customHeight="1" thickBot="1">
      <c r="B1" s="280"/>
      <c r="C1" s="280"/>
      <c r="D1" s="280"/>
      <c r="E1" s="280"/>
      <c r="F1" s="280"/>
      <c r="J1" s="281"/>
      <c r="K1" s="281"/>
      <c r="L1" s="281"/>
      <c r="M1" s="281"/>
      <c r="N1" s="281"/>
      <c r="O1" s="281"/>
      <c r="P1" s="281"/>
      <c r="Q1" s="115"/>
      <c r="R1" s="115"/>
      <c r="S1" s="115"/>
      <c r="T1" s="115"/>
    </row>
    <row r="2" spans="2:21" s="84" customFormat="1" ht="15" customHeight="1">
      <c r="B2" s="286" t="s">
        <v>179</v>
      </c>
      <c r="C2" s="215"/>
      <c r="D2" s="215"/>
      <c r="E2" s="215"/>
      <c r="F2" s="215" t="s">
        <v>198</v>
      </c>
      <c r="G2" s="215"/>
      <c r="H2" s="215"/>
      <c r="I2" s="215"/>
      <c r="J2" s="215" t="s">
        <v>199</v>
      </c>
      <c r="K2" s="215"/>
      <c r="L2" s="215"/>
      <c r="M2" s="225"/>
      <c r="N2" s="215" t="s">
        <v>200</v>
      </c>
      <c r="O2" s="215"/>
      <c r="P2" s="215"/>
      <c r="Q2" s="215"/>
      <c r="R2" s="214" t="s">
        <v>201</v>
      </c>
      <c r="S2" s="215"/>
      <c r="T2" s="215"/>
      <c r="U2" s="216"/>
    </row>
    <row r="3" spans="2:21" s="191" customFormat="1" ht="21" customHeight="1">
      <c r="B3" s="282" t="s">
        <v>303</v>
      </c>
      <c r="C3" s="227"/>
      <c r="D3" s="227"/>
      <c r="E3" s="227"/>
      <c r="F3" s="226" t="s">
        <v>75</v>
      </c>
      <c r="G3" s="227"/>
      <c r="H3" s="227"/>
      <c r="I3" s="228"/>
      <c r="J3" s="287" t="s">
        <v>247</v>
      </c>
      <c r="K3" s="288"/>
      <c r="L3" s="288"/>
      <c r="M3" s="289"/>
      <c r="N3" s="290" t="s">
        <v>64</v>
      </c>
      <c r="O3" s="291"/>
      <c r="P3" s="291"/>
      <c r="Q3" s="292"/>
      <c r="R3" s="228" t="s">
        <v>64</v>
      </c>
      <c r="S3" s="234"/>
      <c r="T3" s="234"/>
      <c r="U3" s="235"/>
    </row>
    <row r="4" spans="2:21" s="192" customFormat="1" ht="21" customHeight="1">
      <c r="B4" s="283" t="s">
        <v>266</v>
      </c>
      <c r="C4" s="249"/>
      <c r="D4" s="249"/>
      <c r="E4" s="249"/>
      <c r="F4" s="293" t="s">
        <v>202</v>
      </c>
      <c r="G4" s="294"/>
      <c r="H4" s="294"/>
      <c r="I4" s="295"/>
      <c r="J4" s="296" t="s">
        <v>272</v>
      </c>
      <c r="K4" s="297"/>
      <c r="L4" s="297"/>
      <c r="M4" s="297"/>
      <c r="N4" s="298" t="s">
        <v>274</v>
      </c>
      <c r="O4" s="299"/>
      <c r="P4" s="299"/>
      <c r="Q4" s="300"/>
      <c r="R4" s="236" t="s">
        <v>251</v>
      </c>
      <c r="S4" s="237"/>
      <c r="T4" s="237"/>
      <c r="U4" s="238"/>
    </row>
    <row r="5" spans="2:21" s="192" customFormat="1" ht="21" customHeight="1">
      <c r="B5" s="284" t="s">
        <v>320</v>
      </c>
      <c r="C5" s="285"/>
      <c r="D5" s="285"/>
      <c r="E5" s="285"/>
      <c r="F5" s="217" t="s">
        <v>269</v>
      </c>
      <c r="G5" s="218"/>
      <c r="H5" s="218"/>
      <c r="I5" s="219"/>
      <c r="J5" s="220" t="s">
        <v>273</v>
      </c>
      <c r="K5" s="221"/>
      <c r="L5" s="221"/>
      <c r="M5" s="221"/>
      <c r="N5" s="222" t="s">
        <v>204</v>
      </c>
      <c r="O5" s="223"/>
      <c r="P5" s="223"/>
      <c r="Q5" s="224"/>
      <c r="R5" s="239" t="s">
        <v>241</v>
      </c>
      <c r="S5" s="239"/>
      <c r="T5" s="239"/>
      <c r="U5" s="240"/>
    </row>
    <row r="6" spans="2:21" s="192" customFormat="1" ht="21" customHeight="1">
      <c r="B6" s="307" t="s">
        <v>229</v>
      </c>
      <c r="C6" s="308"/>
      <c r="D6" s="308"/>
      <c r="E6" s="309"/>
      <c r="F6" s="313" t="s">
        <v>270</v>
      </c>
      <c r="G6" s="314"/>
      <c r="H6" s="314"/>
      <c r="I6" s="314"/>
      <c r="J6" s="315" t="s">
        <v>203</v>
      </c>
      <c r="K6" s="316"/>
      <c r="L6" s="316"/>
      <c r="M6" s="316"/>
      <c r="N6" s="317" t="s">
        <v>285</v>
      </c>
      <c r="O6" s="318"/>
      <c r="P6" s="318"/>
      <c r="Q6" s="319"/>
      <c r="R6" s="243" t="s">
        <v>321</v>
      </c>
      <c r="S6" s="244"/>
      <c r="T6" s="244"/>
      <c r="U6" s="245"/>
    </row>
    <row r="7" spans="2:21" s="192" customFormat="1" ht="21" customHeight="1">
      <c r="B7" s="310" t="s">
        <v>264</v>
      </c>
      <c r="C7" s="275"/>
      <c r="D7" s="275"/>
      <c r="E7" s="276"/>
      <c r="F7" s="275" t="s">
        <v>264</v>
      </c>
      <c r="G7" s="275"/>
      <c r="H7" s="275"/>
      <c r="I7" s="275"/>
      <c r="J7" s="274" t="s">
        <v>264</v>
      </c>
      <c r="K7" s="275"/>
      <c r="L7" s="275"/>
      <c r="M7" s="276"/>
      <c r="N7" s="276" t="s">
        <v>264</v>
      </c>
      <c r="O7" s="311"/>
      <c r="P7" s="311"/>
      <c r="Q7" s="274"/>
      <c r="R7" s="311" t="s">
        <v>264</v>
      </c>
      <c r="S7" s="311"/>
      <c r="T7" s="311"/>
      <c r="U7" s="312"/>
    </row>
    <row r="8" spans="2:21" s="192" customFormat="1" ht="21" customHeight="1">
      <c r="B8" s="301" t="s">
        <v>267</v>
      </c>
      <c r="C8" s="302"/>
      <c r="D8" s="302"/>
      <c r="E8" s="303"/>
      <c r="F8" s="302" t="s">
        <v>216</v>
      </c>
      <c r="G8" s="302"/>
      <c r="H8" s="302"/>
      <c r="I8" s="302"/>
      <c r="J8" s="232" t="s">
        <v>258</v>
      </c>
      <c r="K8" s="232"/>
      <c r="L8" s="232"/>
      <c r="M8" s="232"/>
      <c r="N8" s="303" t="s">
        <v>302</v>
      </c>
      <c r="O8" s="232"/>
      <c r="P8" s="232"/>
      <c r="Q8" s="304"/>
      <c r="R8" s="232" t="s">
        <v>248</v>
      </c>
      <c r="S8" s="232"/>
      <c r="T8" s="232"/>
      <c r="U8" s="233"/>
    </row>
    <row r="9" spans="2:21" s="185" customFormat="1" ht="12.9" customHeight="1">
      <c r="B9" s="181" t="s">
        <v>45</v>
      </c>
      <c r="C9" s="158">
        <f>第一週明細!W12</f>
        <v>892</v>
      </c>
      <c r="D9" s="182" t="s">
        <v>9</v>
      </c>
      <c r="E9" s="165">
        <f>第一週明細!W8</f>
        <v>26</v>
      </c>
      <c r="F9" s="182" t="s">
        <v>45</v>
      </c>
      <c r="G9" s="158">
        <f>第一週明細!W20</f>
        <v>869.8</v>
      </c>
      <c r="H9" s="182" t="s">
        <v>9</v>
      </c>
      <c r="I9" s="167">
        <f>第一週明細!W16</f>
        <v>29</v>
      </c>
      <c r="J9" s="183" t="s">
        <v>45</v>
      </c>
      <c r="K9" s="158">
        <f>第一週明細!W28</f>
        <v>888.7</v>
      </c>
      <c r="L9" s="182" t="s">
        <v>9</v>
      </c>
      <c r="M9" s="165">
        <f>第一週明細!W24</f>
        <v>29.9</v>
      </c>
      <c r="N9" s="184" t="s">
        <v>45</v>
      </c>
      <c r="O9" s="158">
        <f>第一週明細!W36</f>
        <v>871.6</v>
      </c>
      <c r="P9" s="182" t="s">
        <v>9</v>
      </c>
      <c r="Q9" s="167">
        <f>第一週明細!W32</f>
        <v>28</v>
      </c>
      <c r="R9" s="183" t="s">
        <v>45</v>
      </c>
      <c r="S9" s="158">
        <f>第一週明細!W44</f>
        <v>862.3</v>
      </c>
      <c r="T9" s="182" t="s">
        <v>9</v>
      </c>
      <c r="U9" s="159">
        <f>第一週明細!W40</f>
        <v>29.5</v>
      </c>
    </row>
    <row r="10" spans="2:21" s="185" customFormat="1" ht="12.9" customHeight="1" thickBot="1">
      <c r="B10" s="186" t="s">
        <v>7</v>
      </c>
      <c r="C10" s="157">
        <f>第一週明細!W6</f>
        <v>129.5</v>
      </c>
      <c r="D10" s="187" t="s">
        <v>11</v>
      </c>
      <c r="E10" s="166">
        <f>第一週明細!W10</f>
        <v>35</v>
      </c>
      <c r="F10" s="187" t="s">
        <v>7</v>
      </c>
      <c r="G10" s="157">
        <f>第一週明細!W14</f>
        <v>118</v>
      </c>
      <c r="H10" s="187" t="s">
        <v>11</v>
      </c>
      <c r="I10" s="157">
        <f>第一週明細!W18</f>
        <v>34.199999999999996</v>
      </c>
      <c r="J10" s="188" t="s">
        <v>7</v>
      </c>
      <c r="K10" s="157">
        <f>第一週明細!W22</f>
        <v>119.2</v>
      </c>
      <c r="L10" s="187" t="s">
        <v>11</v>
      </c>
      <c r="M10" s="166">
        <f>第一週明細!W26</f>
        <v>35.699999999999996</v>
      </c>
      <c r="N10" s="187" t="s">
        <v>7</v>
      </c>
      <c r="O10" s="157">
        <f>第一週明細!W30</f>
        <v>122.5</v>
      </c>
      <c r="P10" s="187" t="s">
        <v>11</v>
      </c>
      <c r="Q10" s="157">
        <f>第一週明細!W34</f>
        <v>32.400000000000006</v>
      </c>
      <c r="R10" s="188" t="s">
        <v>7</v>
      </c>
      <c r="S10" s="157">
        <f>第一週明細!W38</f>
        <v>115</v>
      </c>
      <c r="T10" s="187" t="s">
        <v>11</v>
      </c>
      <c r="U10" s="160">
        <f>第一週明細!W42</f>
        <v>34.200000000000003</v>
      </c>
    </row>
    <row r="11" spans="2:21" s="84" customFormat="1" ht="15" customHeight="1">
      <c r="B11" s="305" t="s">
        <v>180</v>
      </c>
      <c r="C11" s="241"/>
      <c r="D11" s="241"/>
      <c r="E11" s="306"/>
      <c r="F11" s="241" t="s">
        <v>194</v>
      </c>
      <c r="G11" s="241"/>
      <c r="H11" s="241"/>
      <c r="I11" s="241"/>
      <c r="J11" s="214" t="s">
        <v>195</v>
      </c>
      <c r="K11" s="215"/>
      <c r="L11" s="215"/>
      <c r="M11" s="215"/>
      <c r="N11" s="215" t="s">
        <v>196</v>
      </c>
      <c r="O11" s="215"/>
      <c r="P11" s="215"/>
      <c r="Q11" s="225"/>
      <c r="R11" s="241" t="s">
        <v>197</v>
      </c>
      <c r="S11" s="241"/>
      <c r="T11" s="241"/>
      <c r="U11" s="242"/>
    </row>
    <row r="12" spans="2:21" s="191" customFormat="1" ht="21" customHeight="1">
      <c r="B12" s="320" t="s">
        <v>64</v>
      </c>
      <c r="C12" s="234"/>
      <c r="D12" s="234"/>
      <c r="E12" s="226"/>
      <c r="F12" s="226" t="s">
        <v>214</v>
      </c>
      <c r="G12" s="227"/>
      <c r="H12" s="227"/>
      <c r="I12" s="228"/>
      <c r="J12" s="226" t="s">
        <v>64</v>
      </c>
      <c r="K12" s="227"/>
      <c r="L12" s="227"/>
      <c r="M12" s="228"/>
      <c r="N12" s="226" t="s">
        <v>64</v>
      </c>
      <c r="O12" s="227"/>
      <c r="P12" s="227"/>
      <c r="Q12" s="228"/>
      <c r="R12" s="228" t="s">
        <v>64</v>
      </c>
      <c r="S12" s="234"/>
      <c r="T12" s="234"/>
      <c r="U12" s="235"/>
    </row>
    <row r="13" spans="2:21" s="192" customFormat="1" ht="21" customHeight="1">
      <c r="B13" s="321" t="s">
        <v>276</v>
      </c>
      <c r="C13" s="322"/>
      <c r="D13" s="322"/>
      <c r="E13" s="322"/>
      <c r="F13" s="323" t="s">
        <v>277</v>
      </c>
      <c r="G13" s="324"/>
      <c r="H13" s="324"/>
      <c r="I13" s="325"/>
      <c r="J13" s="326" t="s">
        <v>279</v>
      </c>
      <c r="K13" s="327"/>
      <c r="L13" s="327"/>
      <c r="M13" s="328"/>
      <c r="N13" s="329" t="s">
        <v>271</v>
      </c>
      <c r="O13" s="330"/>
      <c r="P13" s="330"/>
      <c r="Q13" s="331"/>
      <c r="R13" s="332" t="s">
        <v>207</v>
      </c>
      <c r="S13" s="333"/>
      <c r="T13" s="333"/>
      <c r="U13" s="334"/>
    </row>
    <row r="14" spans="2:21" s="192" customFormat="1" ht="21" customHeight="1">
      <c r="B14" s="335" t="s">
        <v>254</v>
      </c>
      <c r="C14" s="336"/>
      <c r="D14" s="336"/>
      <c r="E14" s="337"/>
      <c r="F14" s="338" t="s">
        <v>245</v>
      </c>
      <c r="G14" s="339"/>
      <c r="H14" s="339"/>
      <c r="I14" s="340"/>
      <c r="J14" s="341" t="s">
        <v>280</v>
      </c>
      <c r="K14" s="342"/>
      <c r="L14" s="342"/>
      <c r="M14" s="343"/>
      <c r="N14" s="344" t="s">
        <v>249</v>
      </c>
      <c r="O14" s="345"/>
      <c r="P14" s="345"/>
      <c r="Q14" s="345"/>
      <c r="R14" s="346" t="s">
        <v>281</v>
      </c>
      <c r="S14" s="347"/>
      <c r="T14" s="347"/>
      <c r="U14" s="348"/>
    </row>
    <row r="15" spans="2:21" s="192" customFormat="1" ht="21" customHeight="1">
      <c r="B15" s="349" t="s">
        <v>275</v>
      </c>
      <c r="C15" s="350"/>
      <c r="D15" s="350"/>
      <c r="E15" s="351"/>
      <c r="F15" s="352" t="s">
        <v>213</v>
      </c>
      <c r="G15" s="353"/>
      <c r="H15" s="353"/>
      <c r="I15" s="354"/>
      <c r="J15" s="355" t="s">
        <v>278</v>
      </c>
      <c r="K15" s="356"/>
      <c r="L15" s="356"/>
      <c r="M15" s="357"/>
      <c r="N15" s="358" t="s">
        <v>323</v>
      </c>
      <c r="O15" s="359"/>
      <c r="P15" s="359"/>
      <c r="Q15" s="360"/>
      <c r="R15" s="361" t="s">
        <v>208</v>
      </c>
      <c r="S15" s="362"/>
      <c r="T15" s="362"/>
      <c r="U15" s="363"/>
    </row>
    <row r="16" spans="2:21" s="192" customFormat="1" ht="21" customHeight="1">
      <c r="B16" s="310" t="s">
        <v>264</v>
      </c>
      <c r="C16" s="275"/>
      <c r="D16" s="275"/>
      <c r="E16" s="276"/>
      <c r="F16" s="275" t="s">
        <v>264</v>
      </c>
      <c r="G16" s="275"/>
      <c r="H16" s="275"/>
      <c r="I16" s="275"/>
      <c r="J16" s="274" t="s">
        <v>264</v>
      </c>
      <c r="K16" s="275"/>
      <c r="L16" s="275"/>
      <c r="M16" s="276"/>
      <c r="N16" s="276" t="s">
        <v>264</v>
      </c>
      <c r="O16" s="311"/>
      <c r="P16" s="311"/>
      <c r="Q16" s="274"/>
      <c r="R16" s="311" t="s">
        <v>264</v>
      </c>
      <c r="S16" s="311"/>
      <c r="T16" s="311"/>
      <c r="U16" s="312"/>
    </row>
    <row r="17" spans="2:21" s="192" customFormat="1" ht="21" customHeight="1">
      <c r="B17" s="301" t="s">
        <v>212</v>
      </c>
      <c r="C17" s="302"/>
      <c r="D17" s="302"/>
      <c r="E17" s="303"/>
      <c r="F17" s="302" t="s">
        <v>206</v>
      </c>
      <c r="G17" s="302"/>
      <c r="H17" s="302"/>
      <c r="I17" s="302"/>
      <c r="J17" s="302" t="s">
        <v>205</v>
      </c>
      <c r="K17" s="302"/>
      <c r="L17" s="302"/>
      <c r="M17" s="302"/>
      <c r="N17" s="303" t="s">
        <v>301</v>
      </c>
      <c r="O17" s="232"/>
      <c r="P17" s="232"/>
      <c r="Q17" s="232"/>
      <c r="R17" s="303" t="s">
        <v>331</v>
      </c>
      <c r="S17" s="232"/>
      <c r="T17" s="232"/>
      <c r="U17" s="233"/>
    </row>
    <row r="18" spans="2:21" s="91" customFormat="1" ht="12.9" customHeight="1">
      <c r="B18" s="118" t="s">
        <v>45</v>
      </c>
      <c r="C18" s="110">
        <f>第二週明細!W12</f>
        <v>882.1</v>
      </c>
      <c r="D18" s="109" t="s">
        <v>9</v>
      </c>
      <c r="E18" s="119">
        <f>第二週明細!W8</f>
        <v>28.5</v>
      </c>
      <c r="F18" s="109" t="s">
        <v>45</v>
      </c>
      <c r="G18" s="110">
        <f>第二週明細!W20</f>
        <v>862.6</v>
      </c>
      <c r="H18" s="109" t="s">
        <v>177</v>
      </c>
      <c r="I18" s="119">
        <f>第二週明細!W16</f>
        <v>29</v>
      </c>
      <c r="J18" s="109" t="s">
        <v>45</v>
      </c>
      <c r="K18" s="110">
        <f>第二週明細!W28</f>
        <v>854.8</v>
      </c>
      <c r="L18" s="109" t="s">
        <v>9</v>
      </c>
      <c r="M18" s="111">
        <f>第二週明細!W24</f>
        <v>30</v>
      </c>
      <c r="N18" s="109" t="s">
        <v>45</v>
      </c>
      <c r="O18" s="110">
        <f>第二週明細!W36</f>
        <v>862.7</v>
      </c>
      <c r="P18" s="109" t="s">
        <v>9</v>
      </c>
      <c r="Q18" s="111">
        <f>第二週明細!W32</f>
        <v>29.5</v>
      </c>
      <c r="R18" s="109" t="s">
        <v>45</v>
      </c>
      <c r="S18" s="110">
        <f>第二週明細!W44</f>
        <v>875.3</v>
      </c>
      <c r="T18" s="109" t="s">
        <v>9</v>
      </c>
      <c r="U18" s="116">
        <f>第二週明細!W40</f>
        <v>28.5</v>
      </c>
    </row>
    <row r="19" spans="2:21" s="91" customFormat="1" ht="12.9" customHeight="1" thickBot="1">
      <c r="B19" s="120" t="s">
        <v>7</v>
      </c>
      <c r="C19" s="108">
        <f>第二週明細!W6</f>
        <v>122.5</v>
      </c>
      <c r="D19" s="107" t="s">
        <v>11</v>
      </c>
      <c r="E19" s="108">
        <f>第二週明細!W10</f>
        <v>33.900000000000006</v>
      </c>
      <c r="F19" s="107" t="s">
        <v>7</v>
      </c>
      <c r="G19" s="108">
        <f>第二週明細!W14</f>
        <v>116.5</v>
      </c>
      <c r="H19" s="107" t="s">
        <v>47</v>
      </c>
      <c r="I19" s="108">
        <f>第二週明細!W18</f>
        <v>33.9</v>
      </c>
      <c r="J19" s="107" t="s">
        <v>7</v>
      </c>
      <c r="K19" s="108">
        <f>第二週明細!W22</f>
        <v>112.5</v>
      </c>
      <c r="L19" s="107" t="s">
        <v>11</v>
      </c>
      <c r="M19" s="112">
        <f>第二週明細!W26</f>
        <v>33.700000000000003</v>
      </c>
      <c r="N19" s="107" t="s">
        <v>7</v>
      </c>
      <c r="O19" s="108">
        <f>第二週明細!W30</f>
        <v>115</v>
      </c>
      <c r="P19" s="107" t="s">
        <v>11</v>
      </c>
      <c r="Q19" s="112">
        <f>第二週明細!W34</f>
        <v>34.299999999999997</v>
      </c>
      <c r="R19" s="107" t="s">
        <v>7</v>
      </c>
      <c r="S19" s="108">
        <f>第二週明細!W38</f>
        <v>121</v>
      </c>
      <c r="T19" s="107" t="s">
        <v>11</v>
      </c>
      <c r="U19" s="117">
        <f>第二週明細!W42</f>
        <v>33.700000000000003</v>
      </c>
    </row>
    <row r="20" spans="2:21" s="84" customFormat="1" ht="15" customHeight="1">
      <c r="B20" s="364" t="s">
        <v>181</v>
      </c>
      <c r="C20" s="365"/>
      <c r="D20" s="365"/>
      <c r="E20" s="366"/>
      <c r="F20" s="215" t="s">
        <v>190</v>
      </c>
      <c r="G20" s="215"/>
      <c r="H20" s="215"/>
      <c r="I20" s="215"/>
      <c r="J20" s="214" t="s">
        <v>191</v>
      </c>
      <c r="K20" s="215"/>
      <c r="L20" s="215"/>
      <c r="M20" s="215"/>
      <c r="N20" s="215" t="s">
        <v>192</v>
      </c>
      <c r="O20" s="215"/>
      <c r="P20" s="215"/>
      <c r="Q20" s="225"/>
      <c r="R20" s="241" t="s">
        <v>193</v>
      </c>
      <c r="S20" s="241"/>
      <c r="T20" s="241"/>
      <c r="U20" s="242"/>
    </row>
    <row r="21" spans="2:21" s="191" customFormat="1" ht="21" customHeight="1">
      <c r="B21" s="368" t="s">
        <v>113</v>
      </c>
      <c r="C21" s="369"/>
      <c r="D21" s="369"/>
      <c r="E21" s="370"/>
      <c r="F21" s="226" t="s">
        <v>75</v>
      </c>
      <c r="G21" s="227"/>
      <c r="H21" s="227"/>
      <c r="I21" s="228"/>
      <c r="J21" s="226" t="s">
        <v>64</v>
      </c>
      <c r="K21" s="227"/>
      <c r="L21" s="227"/>
      <c r="M21" s="228"/>
      <c r="N21" s="290" t="s">
        <v>64</v>
      </c>
      <c r="O21" s="291"/>
      <c r="P21" s="291"/>
      <c r="Q21" s="292"/>
      <c r="R21" s="290" t="s">
        <v>64</v>
      </c>
      <c r="S21" s="291"/>
      <c r="T21" s="291"/>
      <c r="U21" s="367"/>
    </row>
    <row r="22" spans="2:21" s="192" customFormat="1" ht="21" customHeight="1">
      <c r="B22" s="371" t="s">
        <v>215</v>
      </c>
      <c r="C22" s="372"/>
      <c r="D22" s="372"/>
      <c r="E22" s="372"/>
      <c r="F22" s="246" t="s">
        <v>283</v>
      </c>
      <c r="G22" s="247"/>
      <c r="H22" s="247"/>
      <c r="I22" s="247"/>
      <c r="J22" s="248" t="s">
        <v>284</v>
      </c>
      <c r="K22" s="249"/>
      <c r="L22" s="249"/>
      <c r="M22" s="250"/>
      <c r="N22" s="251" t="s">
        <v>217</v>
      </c>
      <c r="O22" s="252"/>
      <c r="P22" s="252"/>
      <c r="Q22" s="252"/>
      <c r="R22" s="253" t="s">
        <v>287</v>
      </c>
      <c r="S22" s="254"/>
      <c r="T22" s="254"/>
      <c r="U22" s="255"/>
    </row>
    <row r="23" spans="2:21" s="192" customFormat="1" ht="21" customHeight="1">
      <c r="B23" s="373" t="s">
        <v>282</v>
      </c>
      <c r="C23" s="374"/>
      <c r="D23" s="374"/>
      <c r="E23" s="375"/>
      <c r="F23" s="256" t="s">
        <v>151</v>
      </c>
      <c r="G23" s="257"/>
      <c r="H23" s="257"/>
      <c r="I23" s="257"/>
      <c r="J23" s="258" t="s">
        <v>178</v>
      </c>
      <c r="K23" s="259"/>
      <c r="L23" s="259"/>
      <c r="M23" s="260"/>
      <c r="N23" s="261" t="s">
        <v>286</v>
      </c>
      <c r="O23" s="262"/>
      <c r="P23" s="262"/>
      <c r="Q23" s="262"/>
      <c r="R23" s="263" t="s">
        <v>288</v>
      </c>
      <c r="S23" s="264"/>
      <c r="T23" s="264"/>
      <c r="U23" s="265"/>
    </row>
    <row r="24" spans="2:21" s="192" customFormat="1" ht="21" customHeight="1">
      <c r="B24" s="388" t="s">
        <v>240</v>
      </c>
      <c r="C24" s="389"/>
      <c r="D24" s="389"/>
      <c r="E24" s="390"/>
      <c r="F24" s="379" t="s">
        <v>228</v>
      </c>
      <c r="G24" s="359"/>
      <c r="H24" s="359"/>
      <c r="I24" s="359"/>
      <c r="J24" s="380" t="s">
        <v>285</v>
      </c>
      <c r="K24" s="381"/>
      <c r="L24" s="381"/>
      <c r="M24" s="382"/>
      <c r="N24" s="383" t="s">
        <v>327</v>
      </c>
      <c r="O24" s="384"/>
      <c r="P24" s="384"/>
      <c r="Q24" s="384"/>
      <c r="R24" s="385" t="s">
        <v>289</v>
      </c>
      <c r="S24" s="386"/>
      <c r="T24" s="386"/>
      <c r="U24" s="387"/>
    </row>
    <row r="25" spans="2:21" s="192" customFormat="1" ht="21" customHeight="1">
      <c r="B25" s="310" t="s">
        <v>264</v>
      </c>
      <c r="C25" s="275"/>
      <c r="D25" s="275"/>
      <c r="E25" s="276"/>
      <c r="F25" s="275" t="s">
        <v>264</v>
      </c>
      <c r="G25" s="275"/>
      <c r="H25" s="275"/>
      <c r="I25" s="275"/>
      <c r="J25" s="274" t="s">
        <v>264</v>
      </c>
      <c r="K25" s="275"/>
      <c r="L25" s="275"/>
      <c r="M25" s="276"/>
      <c r="N25" s="276" t="s">
        <v>264</v>
      </c>
      <c r="O25" s="311"/>
      <c r="P25" s="311"/>
      <c r="Q25" s="274"/>
      <c r="R25" s="311" t="s">
        <v>264</v>
      </c>
      <c r="S25" s="311"/>
      <c r="T25" s="311"/>
      <c r="U25" s="312"/>
    </row>
    <row r="26" spans="2:21" s="192" customFormat="1" ht="21" customHeight="1">
      <c r="B26" s="301" t="s">
        <v>174</v>
      </c>
      <c r="C26" s="302"/>
      <c r="D26" s="302"/>
      <c r="E26" s="303"/>
      <c r="F26" s="302" t="s">
        <v>236</v>
      </c>
      <c r="G26" s="302"/>
      <c r="H26" s="302"/>
      <c r="I26" s="302"/>
      <c r="J26" s="391" t="s">
        <v>216</v>
      </c>
      <c r="K26" s="391"/>
      <c r="L26" s="391"/>
      <c r="M26" s="391"/>
      <c r="N26" s="303" t="s">
        <v>299</v>
      </c>
      <c r="O26" s="232"/>
      <c r="P26" s="232"/>
      <c r="Q26" s="232"/>
      <c r="R26" s="303" t="s">
        <v>244</v>
      </c>
      <c r="S26" s="232"/>
      <c r="T26" s="232"/>
      <c r="U26" s="233"/>
    </row>
    <row r="27" spans="2:21" s="91" customFormat="1" ht="12.9" customHeight="1">
      <c r="B27" s="118" t="s">
        <v>45</v>
      </c>
      <c r="C27" s="110">
        <f>第三週明細!W12</f>
        <v>861.7</v>
      </c>
      <c r="D27" s="109" t="s">
        <v>9</v>
      </c>
      <c r="E27" s="119">
        <f>第三週明細!W8</f>
        <v>28.5</v>
      </c>
      <c r="F27" s="109" t="s">
        <v>45</v>
      </c>
      <c r="G27" s="110">
        <f>第三週明細!W20</f>
        <v>859.5</v>
      </c>
      <c r="H27" s="109" t="s">
        <v>9</v>
      </c>
      <c r="I27" s="119">
        <f>第三週明細!W16</f>
        <v>29.5</v>
      </c>
      <c r="J27" s="109" t="s">
        <v>45</v>
      </c>
      <c r="K27" s="110">
        <f>第三週明細!W28</f>
        <v>848.1</v>
      </c>
      <c r="L27" s="109" t="s">
        <v>9</v>
      </c>
      <c r="M27" s="111">
        <f>第三週明細!W24</f>
        <v>28.5</v>
      </c>
      <c r="N27" s="109" t="s">
        <v>45</v>
      </c>
      <c r="O27" s="110">
        <f>第三週明細!W36</f>
        <v>848</v>
      </c>
      <c r="P27" s="109" t="s">
        <v>9</v>
      </c>
      <c r="Q27" s="111">
        <f>第三週明細!W32</f>
        <v>28</v>
      </c>
      <c r="R27" s="109" t="s">
        <v>45</v>
      </c>
      <c r="S27" s="110">
        <f>第三週明細!W44</f>
        <v>870.1</v>
      </c>
      <c r="T27" s="109" t="s">
        <v>9</v>
      </c>
      <c r="U27" s="116">
        <f>第三週明細!W40</f>
        <v>28.5</v>
      </c>
    </row>
    <row r="28" spans="2:21" s="91" customFormat="1" ht="12.9" customHeight="1" thickBot="1">
      <c r="B28" s="120" t="s">
        <v>7</v>
      </c>
      <c r="C28" s="108">
        <f>第三週明細!W6</f>
        <v>118</v>
      </c>
      <c r="D28" s="107" t="s">
        <v>11</v>
      </c>
      <c r="E28" s="108">
        <f>第三週明細!W10</f>
        <v>33.300000000000004</v>
      </c>
      <c r="F28" s="107" t="s">
        <v>7</v>
      </c>
      <c r="G28" s="108">
        <f>第三週明細!W14</f>
        <v>115</v>
      </c>
      <c r="H28" s="107" t="s">
        <v>47</v>
      </c>
      <c r="I28" s="108">
        <f>第三週明細!W18</f>
        <v>33.5</v>
      </c>
      <c r="J28" s="107" t="s">
        <v>7</v>
      </c>
      <c r="K28" s="108">
        <f>第三週明細!W22</f>
        <v>115</v>
      </c>
      <c r="L28" s="107" t="s">
        <v>11</v>
      </c>
      <c r="M28" s="112">
        <f>第三週明細!W26</f>
        <v>32.900000000000006</v>
      </c>
      <c r="N28" s="107" t="s">
        <v>7</v>
      </c>
      <c r="O28" s="108">
        <f>第三週明細!W30</f>
        <v>116.5</v>
      </c>
      <c r="P28" s="107" t="s">
        <v>11</v>
      </c>
      <c r="Q28" s="112">
        <f>第三週明細!W34</f>
        <v>32.5</v>
      </c>
      <c r="R28" s="107" t="s">
        <v>7</v>
      </c>
      <c r="S28" s="108">
        <f>第三週明細!W38</f>
        <v>120</v>
      </c>
      <c r="T28" s="107" t="s">
        <v>11</v>
      </c>
      <c r="U28" s="117">
        <f>第三週明細!W42</f>
        <v>33.400000000000006</v>
      </c>
    </row>
    <row r="29" spans="2:21" s="84" customFormat="1" ht="15" customHeight="1">
      <c r="B29" s="392" t="s">
        <v>182</v>
      </c>
      <c r="C29" s="393"/>
      <c r="D29" s="393"/>
      <c r="E29" s="393"/>
      <c r="F29" s="241" t="s">
        <v>186</v>
      </c>
      <c r="G29" s="241"/>
      <c r="H29" s="241"/>
      <c r="I29" s="306"/>
      <c r="J29" s="241" t="s">
        <v>187</v>
      </c>
      <c r="K29" s="241"/>
      <c r="L29" s="241"/>
      <c r="M29" s="241"/>
      <c r="N29" s="241" t="s">
        <v>188</v>
      </c>
      <c r="O29" s="241"/>
      <c r="P29" s="241"/>
      <c r="Q29" s="306"/>
      <c r="R29" s="215" t="s">
        <v>189</v>
      </c>
      <c r="S29" s="215"/>
      <c r="T29" s="215"/>
      <c r="U29" s="216"/>
    </row>
    <row r="30" spans="2:21" s="191" customFormat="1" ht="21" customHeight="1">
      <c r="B30" s="282" t="s">
        <v>64</v>
      </c>
      <c r="C30" s="227"/>
      <c r="D30" s="227"/>
      <c r="E30" s="227"/>
      <c r="F30" s="290" t="s">
        <v>214</v>
      </c>
      <c r="G30" s="291"/>
      <c r="H30" s="291"/>
      <c r="I30" s="291"/>
      <c r="J30" s="289" t="s">
        <v>265</v>
      </c>
      <c r="K30" s="376"/>
      <c r="L30" s="376"/>
      <c r="M30" s="287"/>
      <c r="N30" s="377" t="s">
        <v>243</v>
      </c>
      <c r="O30" s="378"/>
      <c r="P30" s="378"/>
      <c r="Q30" s="378"/>
      <c r="R30" s="290" t="s">
        <v>64</v>
      </c>
      <c r="S30" s="291"/>
      <c r="T30" s="291"/>
      <c r="U30" s="367"/>
    </row>
    <row r="31" spans="2:21" s="192" customFormat="1" ht="21" customHeight="1">
      <c r="B31" s="408" t="s">
        <v>290</v>
      </c>
      <c r="C31" s="409"/>
      <c r="D31" s="409"/>
      <c r="E31" s="409"/>
      <c r="F31" s="410" t="s">
        <v>291</v>
      </c>
      <c r="G31" s="411"/>
      <c r="H31" s="411"/>
      <c r="I31" s="411"/>
      <c r="J31" s="412" t="s">
        <v>274</v>
      </c>
      <c r="K31" s="413"/>
      <c r="L31" s="413"/>
      <c r="M31" s="414"/>
      <c r="N31" s="266"/>
      <c r="O31" s="267"/>
      <c r="P31" s="267"/>
      <c r="Q31" s="267"/>
      <c r="R31" s="419" t="s">
        <v>251</v>
      </c>
      <c r="S31" s="411"/>
      <c r="T31" s="411"/>
      <c r="U31" s="420"/>
    </row>
    <row r="32" spans="2:21" s="192" customFormat="1" ht="21" customHeight="1">
      <c r="B32" s="421" t="s">
        <v>250</v>
      </c>
      <c r="C32" s="422"/>
      <c r="D32" s="422"/>
      <c r="E32" s="422"/>
      <c r="F32" s="423" t="s">
        <v>292</v>
      </c>
      <c r="G32" s="424"/>
      <c r="H32" s="424"/>
      <c r="I32" s="424"/>
      <c r="J32" s="425" t="s">
        <v>293</v>
      </c>
      <c r="K32" s="426"/>
      <c r="L32" s="426"/>
      <c r="M32" s="427"/>
      <c r="N32" s="428"/>
      <c r="O32" s="429"/>
      <c r="P32" s="429"/>
      <c r="Q32" s="429"/>
      <c r="R32" s="430" t="s">
        <v>294</v>
      </c>
      <c r="S32" s="431"/>
      <c r="T32" s="431"/>
      <c r="U32" s="432"/>
    </row>
    <row r="33" spans="2:21" s="192" customFormat="1" ht="21" customHeight="1">
      <c r="B33" s="433" t="s">
        <v>210</v>
      </c>
      <c r="C33" s="434"/>
      <c r="D33" s="434"/>
      <c r="E33" s="434"/>
      <c r="F33" s="435" t="s">
        <v>209</v>
      </c>
      <c r="G33" s="436"/>
      <c r="H33" s="436"/>
      <c r="I33" s="436"/>
      <c r="J33" s="437" t="s">
        <v>332</v>
      </c>
      <c r="K33" s="438"/>
      <c r="L33" s="438"/>
      <c r="M33" s="438"/>
      <c r="N33" s="439"/>
      <c r="O33" s="440"/>
      <c r="P33" s="440"/>
      <c r="Q33" s="440"/>
      <c r="R33" s="441" t="s">
        <v>268</v>
      </c>
      <c r="S33" s="442"/>
      <c r="T33" s="442"/>
      <c r="U33" s="443"/>
    </row>
    <row r="34" spans="2:21" s="192" customFormat="1" ht="21" customHeight="1">
      <c r="B34" s="310" t="s">
        <v>264</v>
      </c>
      <c r="C34" s="275"/>
      <c r="D34" s="275"/>
      <c r="E34" s="276"/>
      <c r="F34" s="275" t="s">
        <v>264</v>
      </c>
      <c r="G34" s="275"/>
      <c r="H34" s="275"/>
      <c r="I34" s="275"/>
      <c r="J34" s="274" t="s">
        <v>264</v>
      </c>
      <c r="K34" s="275"/>
      <c r="L34" s="275"/>
      <c r="M34" s="276"/>
      <c r="N34" s="276"/>
      <c r="O34" s="311"/>
      <c r="P34" s="311"/>
      <c r="Q34" s="311"/>
      <c r="R34" s="276" t="s">
        <v>264</v>
      </c>
      <c r="S34" s="311"/>
      <c r="T34" s="311"/>
      <c r="U34" s="312"/>
    </row>
    <row r="35" spans="2:21" s="192" customFormat="1" ht="21" customHeight="1">
      <c r="B35" s="400" t="s">
        <v>152</v>
      </c>
      <c r="C35" s="232"/>
      <c r="D35" s="232"/>
      <c r="E35" s="232"/>
      <c r="F35" s="302" t="s">
        <v>218</v>
      </c>
      <c r="G35" s="302"/>
      <c r="H35" s="302"/>
      <c r="I35" s="302"/>
      <c r="J35" s="302" t="s">
        <v>300</v>
      </c>
      <c r="K35" s="302"/>
      <c r="L35" s="302"/>
      <c r="M35" s="302"/>
      <c r="N35" s="377"/>
      <c r="O35" s="378"/>
      <c r="P35" s="378"/>
      <c r="Q35" s="378"/>
      <c r="R35" s="303" t="s">
        <v>205</v>
      </c>
      <c r="S35" s="232"/>
      <c r="T35" s="232"/>
      <c r="U35" s="233"/>
    </row>
    <row r="36" spans="2:21" s="91" customFormat="1" ht="12.9" customHeight="1">
      <c r="B36" s="121" t="s">
        <v>45</v>
      </c>
      <c r="C36" s="110">
        <f>'第四週明細  '!W12</f>
        <v>868.5</v>
      </c>
      <c r="D36" s="122" t="s">
        <v>46</v>
      </c>
      <c r="E36" s="119">
        <f>'第四週明細  '!W8</f>
        <v>28.5</v>
      </c>
      <c r="F36" s="123" t="s">
        <v>45</v>
      </c>
      <c r="G36" s="110">
        <f>'第四週明細  '!W20</f>
        <v>884.5</v>
      </c>
      <c r="H36" s="122" t="s">
        <v>46</v>
      </c>
      <c r="I36" s="111">
        <f>'第四週明細  '!W16</f>
        <v>28.5</v>
      </c>
      <c r="J36" s="109" t="s">
        <v>45</v>
      </c>
      <c r="K36" s="110">
        <f>'第四週明細  '!W28</f>
        <v>899.2</v>
      </c>
      <c r="L36" s="109" t="s">
        <v>9</v>
      </c>
      <c r="M36" s="111">
        <f>'第四週明細  '!W24</f>
        <v>32</v>
      </c>
      <c r="N36" s="201"/>
      <c r="O36" s="202"/>
      <c r="P36" s="203"/>
      <c r="Q36" s="212"/>
      <c r="R36" s="109" t="s">
        <v>45</v>
      </c>
      <c r="S36" s="110">
        <f>'第四週明細  '!W44</f>
        <v>850.5</v>
      </c>
      <c r="T36" s="109" t="s">
        <v>9</v>
      </c>
      <c r="U36" s="116">
        <f>'第四週明細  '!W40</f>
        <v>28.5</v>
      </c>
    </row>
    <row r="37" spans="2:21" s="91" customFormat="1" ht="12.9" customHeight="1" thickBot="1">
      <c r="B37" s="114" t="s">
        <v>44</v>
      </c>
      <c r="C37" s="124">
        <f>'第四週明細  '!W6</f>
        <v>119.5</v>
      </c>
      <c r="D37" s="125" t="s">
        <v>47</v>
      </c>
      <c r="E37" s="124">
        <f>'第四週明細  '!W10</f>
        <v>33.5</v>
      </c>
      <c r="F37" s="125" t="s">
        <v>44</v>
      </c>
      <c r="G37" s="124">
        <f>'第四週明細  '!W14</f>
        <v>123</v>
      </c>
      <c r="H37" s="125" t="s">
        <v>47</v>
      </c>
      <c r="I37" s="126">
        <f>'第四週明細  '!W18</f>
        <v>34</v>
      </c>
      <c r="J37" s="107" t="s">
        <v>7</v>
      </c>
      <c r="K37" s="108">
        <f>'第四週明細  '!W22</f>
        <v>115</v>
      </c>
      <c r="L37" s="107" t="s">
        <v>11</v>
      </c>
      <c r="M37" s="112">
        <f>'第四週明細  '!W26</f>
        <v>37.799999999999997</v>
      </c>
      <c r="N37" s="204"/>
      <c r="O37" s="205"/>
      <c r="P37" s="206"/>
      <c r="Q37" s="205"/>
      <c r="R37" s="107" t="s">
        <v>7</v>
      </c>
      <c r="S37" s="108">
        <f>'第四週明細  '!W38</f>
        <v>115.5</v>
      </c>
      <c r="T37" s="107" t="s">
        <v>11</v>
      </c>
      <c r="U37" s="117">
        <f>'第四週明細  '!W42</f>
        <v>33</v>
      </c>
    </row>
    <row r="38" spans="2:21" s="84" customFormat="1" ht="15" customHeight="1">
      <c r="B38" s="392" t="s">
        <v>183</v>
      </c>
      <c r="C38" s="393"/>
      <c r="D38" s="393"/>
      <c r="E38" s="393"/>
      <c r="F38" s="241" t="s">
        <v>184</v>
      </c>
      <c r="G38" s="241"/>
      <c r="H38" s="241"/>
      <c r="I38" s="306"/>
      <c r="J38" s="215" t="s">
        <v>185</v>
      </c>
      <c r="K38" s="215"/>
      <c r="L38" s="215"/>
      <c r="M38" s="215"/>
      <c r="N38" s="189"/>
      <c r="O38" s="189"/>
      <c r="P38" s="189"/>
      <c r="Q38" s="189"/>
      <c r="R38" s="189"/>
      <c r="S38" s="189"/>
      <c r="T38" s="189"/>
      <c r="U38" s="190"/>
    </row>
    <row r="39" spans="2:21" s="191" customFormat="1" ht="21" customHeight="1">
      <c r="B39" s="282" t="s">
        <v>64</v>
      </c>
      <c r="C39" s="227"/>
      <c r="D39" s="227"/>
      <c r="E39" s="227"/>
      <c r="F39" s="290" t="s">
        <v>75</v>
      </c>
      <c r="G39" s="291"/>
      <c r="H39" s="291"/>
      <c r="I39" s="291"/>
      <c r="J39" s="226" t="s">
        <v>64</v>
      </c>
      <c r="K39" s="227"/>
      <c r="L39" s="227"/>
      <c r="M39" s="228"/>
      <c r="N39" s="193"/>
      <c r="O39" s="193"/>
      <c r="P39" s="193"/>
      <c r="Q39" s="193"/>
      <c r="R39" s="193"/>
      <c r="S39" s="193"/>
      <c r="T39" s="193"/>
      <c r="U39" s="194"/>
    </row>
    <row r="40" spans="2:21" s="192" customFormat="1" ht="21" customHeight="1">
      <c r="B40" s="405" t="s">
        <v>246</v>
      </c>
      <c r="C40" s="406"/>
      <c r="D40" s="406"/>
      <c r="E40" s="406"/>
      <c r="F40" s="407" t="s">
        <v>296</v>
      </c>
      <c r="G40" s="327"/>
      <c r="H40" s="327"/>
      <c r="I40" s="327"/>
      <c r="J40" s="229" t="s">
        <v>298</v>
      </c>
      <c r="K40" s="230"/>
      <c r="L40" s="230"/>
      <c r="M40" s="231"/>
      <c r="N40" s="193"/>
      <c r="O40" s="193"/>
      <c r="P40" s="193"/>
      <c r="Q40" s="193"/>
      <c r="R40" s="193"/>
      <c r="S40" s="193"/>
      <c r="T40" s="193"/>
      <c r="U40" s="194"/>
    </row>
    <row r="41" spans="2:21" s="192" customFormat="1" ht="21" customHeight="1">
      <c r="B41" s="396" t="s">
        <v>242</v>
      </c>
      <c r="C41" s="397"/>
      <c r="D41" s="397"/>
      <c r="E41" s="397"/>
      <c r="F41" s="398" t="s">
        <v>295</v>
      </c>
      <c r="G41" s="399"/>
      <c r="H41" s="399"/>
      <c r="I41" s="399"/>
      <c r="J41" s="268" t="s">
        <v>297</v>
      </c>
      <c r="K41" s="269"/>
      <c r="L41" s="269"/>
      <c r="M41" s="270"/>
      <c r="N41" s="193"/>
      <c r="O41" s="193"/>
      <c r="P41" s="193"/>
      <c r="Q41" s="193"/>
      <c r="R41" s="193"/>
      <c r="S41" s="193"/>
      <c r="T41" s="193"/>
      <c r="U41" s="194"/>
    </row>
    <row r="42" spans="2:21" s="192" customFormat="1" ht="21" customHeight="1">
      <c r="B42" s="401" t="s">
        <v>211</v>
      </c>
      <c r="C42" s="402"/>
      <c r="D42" s="402"/>
      <c r="E42" s="402"/>
      <c r="F42" s="403" t="s">
        <v>252</v>
      </c>
      <c r="G42" s="404"/>
      <c r="H42" s="404"/>
      <c r="I42" s="404"/>
      <c r="J42" s="271" t="s">
        <v>238</v>
      </c>
      <c r="K42" s="272"/>
      <c r="L42" s="272"/>
      <c r="M42" s="273"/>
      <c r="N42" s="193"/>
      <c r="O42" s="193"/>
      <c r="Q42" s="195"/>
      <c r="R42" s="195"/>
      <c r="S42" s="195"/>
      <c r="T42" s="195"/>
      <c r="U42" s="196"/>
    </row>
    <row r="43" spans="2:21" s="192" customFormat="1" ht="21" customHeight="1">
      <c r="B43" s="310" t="s">
        <v>264</v>
      </c>
      <c r="C43" s="275"/>
      <c r="D43" s="275"/>
      <c r="E43" s="276"/>
      <c r="F43" s="275" t="s">
        <v>264</v>
      </c>
      <c r="G43" s="275"/>
      <c r="H43" s="275"/>
      <c r="I43" s="275"/>
      <c r="J43" s="274" t="s">
        <v>264</v>
      </c>
      <c r="K43" s="275"/>
      <c r="L43" s="275"/>
      <c r="M43" s="276"/>
      <c r="N43" s="197"/>
      <c r="O43" s="198"/>
      <c r="P43" s="198"/>
      <c r="Q43" s="198"/>
      <c r="R43" s="198"/>
      <c r="S43" s="198"/>
      <c r="T43" s="198"/>
      <c r="U43" s="199"/>
    </row>
    <row r="44" spans="2:21" s="192" customFormat="1" ht="21" customHeight="1">
      <c r="B44" s="400" t="s">
        <v>174</v>
      </c>
      <c r="C44" s="232"/>
      <c r="D44" s="232"/>
      <c r="E44" s="232"/>
      <c r="F44" s="277" t="s">
        <v>244</v>
      </c>
      <c r="G44" s="278"/>
      <c r="H44" s="278"/>
      <c r="I44" s="278"/>
      <c r="J44" s="277" t="s">
        <v>219</v>
      </c>
      <c r="K44" s="278"/>
      <c r="L44" s="278"/>
      <c r="M44" s="279"/>
      <c r="N44" s="200"/>
      <c r="O44" s="195"/>
      <c r="P44" s="195"/>
      <c r="Q44" s="195"/>
      <c r="R44" s="394"/>
      <c r="S44" s="394"/>
      <c r="T44" s="394"/>
      <c r="U44" s="395"/>
    </row>
    <row r="45" spans="2:21" s="91" customFormat="1" ht="12.9" customHeight="1">
      <c r="B45" s="121" t="s">
        <v>45</v>
      </c>
      <c r="C45" s="110">
        <f>'第五週明細 '!W12</f>
        <v>882.1</v>
      </c>
      <c r="D45" s="122" t="s">
        <v>46</v>
      </c>
      <c r="E45" s="111">
        <f>'第五週明細 '!W8</f>
        <v>28.5</v>
      </c>
      <c r="F45" s="123" t="s">
        <v>45</v>
      </c>
      <c r="G45" s="110">
        <f>'第五週明細 '!W20</f>
        <v>865.1</v>
      </c>
      <c r="H45" s="122" t="s">
        <v>46</v>
      </c>
      <c r="I45" s="111">
        <f>'第五週明細 '!W16</f>
        <v>29.5</v>
      </c>
      <c r="J45" s="123" t="s">
        <v>45</v>
      </c>
      <c r="K45" s="110">
        <f>'第五週明細 '!W28</f>
        <v>874.8</v>
      </c>
      <c r="L45" s="122" t="s">
        <v>46</v>
      </c>
      <c r="M45" s="119">
        <f>'第五週明細 '!W24</f>
        <v>28</v>
      </c>
      <c r="N45" s="444"/>
      <c r="O45" s="445"/>
      <c r="P45" s="445"/>
      <c r="Q45" s="445"/>
      <c r="R45" s="445"/>
      <c r="S45" s="445"/>
      <c r="T45" s="445"/>
      <c r="U45" s="446"/>
    </row>
    <row r="46" spans="2:21" s="91" customFormat="1" ht="12.9" customHeight="1" thickBot="1">
      <c r="B46" s="114" t="s">
        <v>44</v>
      </c>
      <c r="C46" s="124">
        <f>'第五週明細 '!W6</f>
        <v>122.5</v>
      </c>
      <c r="D46" s="125" t="s">
        <v>47</v>
      </c>
      <c r="E46" s="126">
        <f>'第五週明細 '!W10</f>
        <v>33.900000000000006</v>
      </c>
      <c r="F46" s="125" t="s">
        <v>44</v>
      </c>
      <c r="G46" s="124">
        <f>'第五週明細 '!W14</f>
        <v>115.5</v>
      </c>
      <c r="H46" s="125" t="s">
        <v>47</v>
      </c>
      <c r="I46" s="126">
        <f>'第五週明細 '!W18</f>
        <v>34.4</v>
      </c>
      <c r="J46" s="125" t="s">
        <v>44</v>
      </c>
      <c r="K46" s="124">
        <f>'第五週明細 '!W22</f>
        <v>122.5</v>
      </c>
      <c r="L46" s="125" t="s">
        <v>47</v>
      </c>
      <c r="M46" s="124">
        <f>'第五週明細 '!W26</f>
        <v>33.200000000000003</v>
      </c>
      <c r="N46" s="447"/>
      <c r="O46" s="448"/>
      <c r="P46" s="448"/>
      <c r="Q46" s="448"/>
      <c r="R46" s="448"/>
      <c r="S46" s="448"/>
      <c r="T46" s="448"/>
      <c r="U46" s="449"/>
    </row>
    <row r="47" spans="2:21" ht="16.2" customHeight="1">
      <c r="B47" s="415" t="s">
        <v>239</v>
      </c>
      <c r="C47" s="415"/>
      <c r="D47" s="415"/>
      <c r="E47" s="415"/>
      <c r="G47" s="417" t="s">
        <v>112</v>
      </c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</row>
    <row r="48" spans="2:21" ht="16.2" customHeight="1">
      <c r="B48" s="416"/>
      <c r="C48" s="416"/>
      <c r="D48" s="416"/>
      <c r="E48" s="416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ht="16.2" customHeight="1">
      <c r="B49" s="416"/>
      <c r="C49" s="416"/>
      <c r="D49" s="416"/>
      <c r="E49" s="416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</sheetData>
  <mergeCells count="168">
    <mergeCell ref="B47:E49"/>
    <mergeCell ref="G47:U49"/>
    <mergeCell ref="R31:U31"/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N45:U46"/>
    <mergeCell ref="B38:E38"/>
    <mergeCell ref="F38:I38"/>
    <mergeCell ref="B29:E29"/>
    <mergeCell ref="F29:I29"/>
    <mergeCell ref="J29:M29"/>
    <mergeCell ref="R44:U44"/>
    <mergeCell ref="B26:E26"/>
    <mergeCell ref="B41:E41"/>
    <mergeCell ref="F41:I41"/>
    <mergeCell ref="B44:E44"/>
    <mergeCell ref="F44:I44"/>
    <mergeCell ref="B42:E42"/>
    <mergeCell ref="F42:I42"/>
    <mergeCell ref="B43:E43"/>
    <mergeCell ref="F43:I43"/>
    <mergeCell ref="B39:E39"/>
    <mergeCell ref="F39:I39"/>
    <mergeCell ref="B40:E40"/>
    <mergeCell ref="F40:I40"/>
    <mergeCell ref="F26:I26"/>
    <mergeCell ref="J38:M38"/>
    <mergeCell ref="B31:E31"/>
    <mergeCell ref="F31:I31"/>
    <mergeCell ref="J31:M31"/>
    <mergeCell ref="B22:E22"/>
    <mergeCell ref="B23:E23"/>
    <mergeCell ref="N29:Q29"/>
    <mergeCell ref="R29:U29"/>
    <mergeCell ref="B30:E30"/>
    <mergeCell ref="F30:I30"/>
    <mergeCell ref="J30:M30"/>
    <mergeCell ref="N30:Q30"/>
    <mergeCell ref="R30:U30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4:E24"/>
    <mergeCell ref="J26:M26"/>
    <mergeCell ref="N26:Q26"/>
    <mergeCell ref="R26:U26"/>
    <mergeCell ref="B20:E20"/>
    <mergeCell ref="F20:I20"/>
    <mergeCell ref="J20:M20"/>
    <mergeCell ref="N20:Q20"/>
    <mergeCell ref="R20:U20"/>
    <mergeCell ref="F21:I21"/>
    <mergeCell ref="J21:M21"/>
    <mergeCell ref="N21:Q21"/>
    <mergeCell ref="R21:U21"/>
    <mergeCell ref="B21:E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7:E7"/>
    <mergeCell ref="N7:Q7"/>
    <mergeCell ref="R7:U7"/>
    <mergeCell ref="F6:I6"/>
    <mergeCell ref="J6:M6"/>
    <mergeCell ref="N6:Q6"/>
    <mergeCell ref="F7:I7"/>
    <mergeCell ref="J7:M7"/>
    <mergeCell ref="F8:I8"/>
    <mergeCell ref="J8:M8"/>
    <mergeCell ref="J41:M41"/>
    <mergeCell ref="J42:M42"/>
    <mergeCell ref="J43:M43"/>
    <mergeCell ref="J44:M44"/>
    <mergeCell ref="B1:F1"/>
    <mergeCell ref="J1:M1"/>
    <mergeCell ref="N1:P1"/>
    <mergeCell ref="B3:E3"/>
    <mergeCell ref="B4:E4"/>
    <mergeCell ref="B5:E5"/>
    <mergeCell ref="B2:E2"/>
    <mergeCell ref="F3:I3"/>
    <mergeCell ref="J3:M3"/>
    <mergeCell ref="N3:Q3"/>
    <mergeCell ref="F4:I4"/>
    <mergeCell ref="J4:M4"/>
    <mergeCell ref="N4:Q4"/>
    <mergeCell ref="B8:E8"/>
    <mergeCell ref="N8:Q8"/>
    <mergeCell ref="B11:E11"/>
    <mergeCell ref="F11:I11"/>
    <mergeCell ref="J11:M11"/>
    <mergeCell ref="N11:Q11"/>
    <mergeCell ref="B6:E6"/>
    <mergeCell ref="R2:U2"/>
    <mergeCell ref="F5:I5"/>
    <mergeCell ref="J5:M5"/>
    <mergeCell ref="N5:Q5"/>
    <mergeCell ref="F2:I2"/>
    <mergeCell ref="J2:M2"/>
    <mergeCell ref="N2:Q2"/>
    <mergeCell ref="J39:M39"/>
    <mergeCell ref="J40:M40"/>
    <mergeCell ref="R8:U8"/>
    <mergeCell ref="R3:U3"/>
    <mergeCell ref="R4:U4"/>
    <mergeCell ref="R5:U5"/>
    <mergeCell ref="R11:U11"/>
    <mergeCell ref="R6:U6"/>
    <mergeCell ref="F22:I22"/>
    <mergeCell ref="J22:M22"/>
    <mergeCell ref="N22:Q22"/>
    <mergeCell ref="R22:U22"/>
    <mergeCell ref="F23:I23"/>
    <mergeCell ref="J23:M23"/>
    <mergeCell ref="N23:Q23"/>
    <mergeCell ref="R23:U23"/>
    <mergeCell ref="N31:Q31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28" zoomScale="75" zoomScaleNormal="75" workbookViewId="0">
      <selection activeCell="J34" sqref="J34:M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451" t="s">
        <v>259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3"/>
      <c r="AB1" s="5"/>
    </row>
    <row r="2" spans="2:34" s="4" customFormat="1" ht="9.75" customHeight="1">
      <c r="B2" s="452"/>
      <c r="C2" s="453"/>
      <c r="D2" s="453"/>
      <c r="E2" s="453"/>
      <c r="F2" s="453"/>
      <c r="G2" s="45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80" t="s">
        <v>43</v>
      </c>
      <c r="C3" s="9"/>
      <c r="D3" s="10"/>
      <c r="E3" s="10"/>
      <c r="F3" s="458" t="s">
        <v>112</v>
      </c>
      <c r="G3" s="458"/>
      <c r="H3" s="458"/>
      <c r="I3" s="458"/>
      <c r="J3" s="458"/>
      <c r="K3" s="458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>
        <v>12</v>
      </c>
      <c r="C5" s="454"/>
      <c r="D5" s="31" t="str">
        <f>'114.12月菜單'!B3</f>
        <v>香Q米飯/慶生蛋糕</v>
      </c>
      <c r="E5" s="31" t="s">
        <v>15</v>
      </c>
      <c r="F5" s="1" t="s">
        <v>16</v>
      </c>
      <c r="G5" s="31" t="str">
        <f>'114.12月菜單'!B4</f>
        <v>香烤雞腿</v>
      </c>
      <c r="H5" s="31" t="s">
        <v>89</v>
      </c>
      <c r="I5" s="1" t="s">
        <v>16</v>
      </c>
      <c r="J5" s="31" t="str">
        <f>'114.12月菜單'!B5</f>
        <v>黑胡椒豬柳</v>
      </c>
      <c r="K5" s="31" t="s">
        <v>17</v>
      </c>
      <c r="L5" s="1" t="s">
        <v>16</v>
      </c>
      <c r="M5" s="31" t="str">
        <f>'114.12月菜單'!B6</f>
        <v>白菜蛋酥</v>
      </c>
      <c r="N5" s="31" t="s">
        <v>17</v>
      </c>
      <c r="O5" s="1" t="s">
        <v>16</v>
      </c>
      <c r="P5" s="31" t="str">
        <f>'114.12月菜單'!B7</f>
        <v>季節蔬菜</v>
      </c>
      <c r="Q5" s="31" t="s">
        <v>18</v>
      </c>
      <c r="R5" s="1" t="s">
        <v>16</v>
      </c>
      <c r="S5" s="31" t="str">
        <f>'114.12月菜單'!B8</f>
        <v>玉米濃湯(芡)/綠豆湯</v>
      </c>
      <c r="T5" s="31" t="s">
        <v>122</v>
      </c>
      <c r="U5" s="1" t="s">
        <v>16</v>
      </c>
      <c r="V5" s="455"/>
      <c r="W5" s="32" t="s">
        <v>44</v>
      </c>
      <c r="X5" s="33" t="s">
        <v>19</v>
      </c>
      <c r="Y5" s="34">
        <v>6.8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>
      <c r="B6" s="36" t="s">
        <v>8</v>
      </c>
      <c r="C6" s="454"/>
      <c r="D6" s="2" t="s">
        <v>24</v>
      </c>
      <c r="E6" s="2"/>
      <c r="F6" s="2">
        <v>120</v>
      </c>
      <c r="G6" s="139" t="s">
        <v>304</v>
      </c>
      <c r="H6" s="149"/>
      <c r="I6" s="2">
        <v>70</v>
      </c>
      <c r="J6" s="136" t="s">
        <v>59</v>
      </c>
      <c r="K6" s="137"/>
      <c r="L6" s="2">
        <v>50</v>
      </c>
      <c r="M6" s="2" t="s">
        <v>129</v>
      </c>
      <c r="N6" s="2"/>
      <c r="O6" s="2">
        <v>40</v>
      </c>
      <c r="P6" s="2" t="s">
        <v>63</v>
      </c>
      <c r="Q6" s="2"/>
      <c r="R6" s="2">
        <v>120</v>
      </c>
      <c r="S6" s="2" t="s">
        <v>155</v>
      </c>
      <c r="T6" s="2"/>
      <c r="U6" s="2">
        <v>20</v>
      </c>
      <c r="V6" s="456"/>
      <c r="W6" s="88">
        <f>Y5*15+Y6*0+Y7*5+Y8*0+Y9*15+Y10*12+15</f>
        <v>129.5</v>
      </c>
      <c r="X6" s="37" t="s">
        <v>25</v>
      </c>
      <c r="Y6" s="38">
        <v>2.7</v>
      </c>
      <c r="Z6" s="14"/>
      <c r="AA6" s="16"/>
      <c r="AC6" s="16"/>
      <c r="AD6" s="16"/>
      <c r="AE6" s="16"/>
      <c r="AF6" s="16"/>
      <c r="AG6" s="77"/>
    </row>
    <row r="7" spans="2:34" ht="27.9" customHeight="1">
      <c r="B7" s="36">
        <v>1</v>
      </c>
      <c r="C7" s="454"/>
      <c r="D7" s="2" t="s">
        <v>305</v>
      </c>
      <c r="E7" s="2"/>
      <c r="F7" s="2"/>
      <c r="G7" s="2"/>
      <c r="H7" s="2"/>
      <c r="I7" s="2"/>
      <c r="J7" s="461" t="s">
        <v>322</v>
      </c>
      <c r="K7" s="462"/>
      <c r="L7" s="2">
        <v>20</v>
      </c>
      <c r="M7" s="129" t="s">
        <v>221</v>
      </c>
      <c r="N7" s="146"/>
      <c r="O7" s="2">
        <v>10</v>
      </c>
      <c r="P7" s="2"/>
      <c r="Q7" s="2"/>
      <c r="R7" s="2"/>
      <c r="S7" s="2" t="s">
        <v>105</v>
      </c>
      <c r="T7" s="2"/>
      <c r="U7" s="2">
        <v>10</v>
      </c>
      <c r="V7" s="456"/>
      <c r="W7" s="39" t="s">
        <v>46</v>
      </c>
      <c r="X7" s="40" t="s">
        <v>27</v>
      </c>
      <c r="Y7" s="38">
        <v>2.5</v>
      </c>
      <c r="AA7" s="41"/>
      <c r="AC7" s="42"/>
      <c r="AD7" s="16"/>
      <c r="AE7" s="16"/>
      <c r="AF7" s="43"/>
      <c r="AG7" s="77"/>
    </row>
    <row r="8" spans="2:34" ht="27.9" customHeight="1">
      <c r="B8" s="36" t="s">
        <v>10</v>
      </c>
      <c r="C8" s="454"/>
      <c r="D8" s="2"/>
      <c r="E8" s="2"/>
      <c r="F8" s="2"/>
      <c r="G8" s="2"/>
      <c r="H8" s="44"/>
      <c r="I8" s="2"/>
      <c r="J8" s="2"/>
      <c r="K8" s="2"/>
      <c r="L8" s="2"/>
      <c r="M8" s="129" t="s">
        <v>159</v>
      </c>
      <c r="N8" s="146"/>
      <c r="O8" s="2">
        <v>10</v>
      </c>
      <c r="P8" s="2"/>
      <c r="Q8" s="44"/>
      <c r="R8" s="2"/>
      <c r="S8" s="2" t="s">
        <v>307</v>
      </c>
      <c r="T8" s="44"/>
      <c r="U8" s="2">
        <v>10</v>
      </c>
      <c r="V8" s="456"/>
      <c r="W8" s="86">
        <f>Y5*0+Y6*5+Y7*0+Y8*5+Y9*0+Y10*4</f>
        <v>26</v>
      </c>
      <c r="X8" s="40" t="s">
        <v>30</v>
      </c>
      <c r="Y8" s="38">
        <v>2.5</v>
      </c>
      <c r="Z8" s="14"/>
      <c r="AC8" s="16"/>
      <c r="AD8" s="16"/>
      <c r="AE8" s="16"/>
      <c r="AF8" s="16"/>
      <c r="AG8" s="77"/>
      <c r="AH8"/>
    </row>
    <row r="9" spans="2:34" ht="27.9" customHeight="1">
      <c r="B9" s="450" t="s">
        <v>37</v>
      </c>
      <c r="C9" s="454"/>
      <c r="D9" s="2"/>
      <c r="E9" s="2"/>
      <c r="F9" s="2"/>
      <c r="G9" s="2"/>
      <c r="H9" s="44"/>
      <c r="I9" s="2"/>
      <c r="J9" s="2"/>
      <c r="K9" s="44"/>
      <c r="L9" s="2"/>
      <c r="M9" s="94" t="s">
        <v>222</v>
      </c>
      <c r="N9" s="142"/>
      <c r="O9" s="2">
        <v>3</v>
      </c>
      <c r="P9" s="2"/>
      <c r="Q9" s="44"/>
      <c r="R9" s="2"/>
      <c r="S9" s="2" t="s">
        <v>308</v>
      </c>
      <c r="T9" s="2"/>
      <c r="U9" s="2">
        <v>10</v>
      </c>
      <c r="V9" s="456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>
      <c r="B10" s="450"/>
      <c r="C10" s="454"/>
      <c r="D10" s="2"/>
      <c r="E10" s="44"/>
      <c r="F10" s="2"/>
      <c r="G10" s="61"/>
      <c r="H10" s="44"/>
      <c r="I10" s="2"/>
      <c r="J10" s="2"/>
      <c r="K10" s="44"/>
      <c r="L10" s="2"/>
      <c r="M10" s="139" t="s">
        <v>98</v>
      </c>
      <c r="N10" s="95"/>
      <c r="O10" s="143">
        <v>1</v>
      </c>
      <c r="P10" s="2"/>
      <c r="Q10" s="44"/>
      <c r="R10" s="2"/>
      <c r="S10" s="2"/>
      <c r="T10" s="44"/>
      <c r="U10" s="2"/>
      <c r="V10" s="456"/>
      <c r="W10" s="86">
        <f>Y5*2+Y6*7+Y7*1+Y8*0+Y9*0+Y10*8</f>
        <v>35</v>
      </c>
      <c r="X10" s="79" t="s">
        <v>42</v>
      </c>
      <c r="Y10" s="45">
        <v>0</v>
      </c>
      <c r="Z10" s="14"/>
      <c r="AG10" s="88"/>
    </row>
    <row r="11" spans="2:34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144"/>
      <c r="M11" s="155" t="s">
        <v>223</v>
      </c>
      <c r="N11" s="95"/>
      <c r="O11" s="143">
        <v>1</v>
      </c>
      <c r="P11" s="2"/>
      <c r="Q11" s="44"/>
      <c r="R11" s="2"/>
      <c r="S11" s="2"/>
      <c r="T11" s="44"/>
      <c r="U11" s="2"/>
      <c r="V11" s="456"/>
      <c r="W11" s="39" t="s">
        <v>12</v>
      </c>
      <c r="X11" s="48"/>
      <c r="Y11" s="38"/>
      <c r="AG11" s="75"/>
    </row>
    <row r="12" spans="2:34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148"/>
      <c r="M12" s="153"/>
      <c r="N12" s="156"/>
      <c r="O12" s="154"/>
      <c r="P12" s="2"/>
      <c r="Q12" s="44"/>
      <c r="R12" s="2"/>
      <c r="S12" s="2"/>
      <c r="T12" s="44"/>
      <c r="U12" s="2"/>
      <c r="V12" s="457"/>
      <c r="W12" s="87">
        <f>W6*4+W10*4+W8*9</f>
        <v>892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>
      <c r="B13" s="30">
        <v>12</v>
      </c>
      <c r="C13" s="454"/>
      <c r="D13" s="31" t="str">
        <f>'114.12月菜單'!F3</f>
        <v>糙米飯</v>
      </c>
      <c r="E13" s="31" t="s">
        <v>15</v>
      </c>
      <c r="F13" s="31"/>
      <c r="G13" s="31" t="str">
        <f>'114.12月菜單'!F4</f>
        <v>泡菜肉片</v>
      </c>
      <c r="H13" s="31" t="s">
        <v>17</v>
      </c>
      <c r="I13" s="31"/>
      <c r="J13" s="31" t="str">
        <f>'114.12月菜單'!F5</f>
        <v>洋蔥炒蛋</v>
      </c>
      <c r="K13" s="31" t="s">
        <v>17</v>
      </c>
      <c r="L13" s="31"/>
      <c r="M13" s="31" t="str">
        <f>'114.12月菜單'!F6</f>
        <v>海帶干絲</v>
      </c>
      <c r="N13" s="31" t="s">
        <v>17</v>
      </c>
      <c r="O13" s="31"/>
      <c r="P13" s="31" t="str">
        <f>'114.12月菜單'!F7</f>
        <v>季節蔬菜</v>
      </c>
      <c r="Q13" s="31" t="s">
        <v>18</v>
      </c>
      <c r="R13" s="31"/>
      <c r="S13" s="31" t="str">
        <f>'114.12月菜單'!F8</f>
        <v>冬瓜鮮菇湯</v>
      </c>
      <c r="T13" s="31" t="s">
        <v>17</v>
      </c>
      <c r="U13" s="31"/>
      <c r="V13" s="455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>
      <c r="B14" s="36" t="s">
        <v>8</v>
      </c>
      <c r="C14" s="454"/>
      <c r="D14" s="2" t="s">
        <v>24</v>
      </c>
      <c r="E14" s="2"/>
      <c r="F14" s="2">
        <v>80</v>
      </c>
      <c r="G14" s="139" t="s">
        <v>101</v>
      </c>
      <c r="H14" s="149"/>
      <c r="I14" s="2">
        <v>50</v>
      </c>
      <c r="J14" s="136" t="s">
        <v>59</v>
      </c>
      <c r="K14" s="137"/>
      <c r="L14" s="2">
        <v>40</v>
      </c>
      <c r="M14" s="2" t="s">
        <v>309</v>
      </c>
      <c r="N14" s="2"/>
      <c r="O14" s="2">
        <v>50</v>
      </c>
      <c r="P14" s="2" t="s">
        <v>63</v>
      </c>
      <c r="Q14" s="2"/>
      <c r="R14" s="2">
        <v>120</v>
      </c>
      <c r="S14" s="2" t="s">
        <v>100</v>
      </c>
      <c r="T14" s="2"/>
      <c r="U14" s="2">
        <v>30</v>
      </c>
      <c r="V14" s="456"/>
      <c r="W14" s="88">
        <f>Y13*15+Y14*0+Y15*5+Y16*0+Y17*15+Y18*12+15</f>
        <v>118</v>
      </c>
      <c r="X14" s="37" t="s">
        <v>25</v>
      </c>
      <c r="Y14" s="38">
        <v>2.8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>
      <c r="B15" s="36">
        <v>2</v>
      </c>
      <c r="C15" s="454"/>
      <c r="D15" s="2" t="s">
        <v>109</v>
      </c>
      <c r="E15" s="2"/>
      <c r="F15" s="2">
        <v>40</v>
      </c>
      <c r="G15" s="461" t="s">
        <v>171</v>
      </c>
      <c r="H15" s="462"/>
      <c r="I15" s="2">
        <v>50</v>
      </c>
      <c r="J15" s="129" t="s">
        <v>105</v>
      </c>
      <c r="K15" s="146"/>
      <c r="L15" s="2">
        <v>40</v>
      </c>
      <c r="M15" s="129" t="s">
        <v>310</v>
      </c>
      <c r="N15" s="146"/>
      <c r="O15" s="2">
        <v>5</v>
      </c>
      <c r="P15" s="2"/>
      <c r="Q15" s="2"/>
      <c r="R15" s="2"/>
      <c r="S15" s="2" t="s">
        <v>221</v>
      </c>
      <c r="T15" s="2"/>
      <c r="U15" s="2">
        <v>10</v>
      </c>
      <c r="V15" s="456"/>
      <c r="W15" s="39" t="s">
        <v>46</v>
      </c>
      <c r="X15" s="40" t="s">
        <v>27</v>
      </c>
      <c r="Y15" s="38">
        <v>2.6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>
      <c r="B16" s="36" t="s">
        <v>10</v>
      </c>
      <c r="C16" s="454"/>
      <c r="D16" s="2"/>
      <c r="E16" s="2"/>
      <c r="F16" s="2"/>
      <c r="G16" s="2" t="s">
        <v>98</v>
      </c>
      <c r="H16" s="44"/>
      <c r="I16" s="2">
        <v>1</v>
      </c>
      <c r="J16" s="2"/>
      <c r="K16" s="2"/>
      <c r="L16" s="2"/>
      <c r="M16" s="129" t="s">
        <v>98</v>
      </c>
      <c r="N16" s="146"/>
      <c r="O16" s="2">
        <v>1</v>
      </c>
      <c r="P16" s="2"/>
      <c r="Q16" s="44"/>
      <c r="R16" s="2"/>
      <c r="S16" s="2" t="s">
        <v>103</v>
      </c>
      <c r="T16" s="44"/>
      <c r="U16" s="2">
        <v>1</v>
      </c>
      <c r="V16" s="456"/>
      <c r="W16" s="86">
        <f>Y13*0+Y14*5+Y15*0+Y16*5+Y17*0+Y18*4</f>
        <v>29</v>
      </c>
      <c r="X16" s="40" t="s">
        <v>30</v>
      </c>
      <c r="Y16" s="38">
        <v>3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>
      <c r="B17" s="450" t="s">
        <v>38</v>
      </c>
      <c r="C17" s="454"/>
      <c r="D17" s="2"/>
      <c r="E17" s="2"/>
      <c r="F17" s="2"/>
      <c r="G17" s="2" t="s">
        <v>173</v>
      </c>
      <c r="H17" s="44"/>
      <c r="I17" s="2">
        <v>1</v>
      </c>
      <c r="J17" s="2"/>
      <c r="K17" s="44"/>
      <c r="L17" s="2"/>
      <c r="M17" s="94"/>
      <c r="N17" s="98"/>
      <c r="O17" s="2"/>
      <c r="P17" s="2"/>
      <c r="Q17" s="44"/>
      <c r="R17" s="2"/>
      <c r="S17" s="2"/>
      <c r="T17" s="2"/>
      <c r="U17" s="2"/>
      <c r="V17" s="456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50"/>
      <c r="C18" s="454"/>
      <c r="D18" s="2"/>
      <c r="E18" s="44"/>
      <c r="F18" s="2"/>
      <c r="G18" s="61" t="s">
        <v>224</v>
      </c>
      <c r="H18" s="44"/>
      <c r="I18" s="2">
        <v>1</v>
      </c>
      <c r="J18" s="2"/>
      <c r="K18" s="44"/>
      <c r="L18" s="2"/>
      <c r="M18" s="139"/>
      <c r="N18" s="95"/>
      <c r="O18" s="143"/>
      <c r="P18" s="2"/>
      <c r="Q18" s="44"/>
      <c r="R18" s="2"/>
      <c r="S18" s="2"/>
      <c r="T18" s="44"/>
      <c r="U18" s="2"/>
      <c r="V18" s="456"/>
      <c r="W18" s="86">
        <f>Y13*2+Y14*7+Y15*1+Y16*0+Y17*0+Y18*8</f>
        <v>34.199999999999996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63"/>
      <c r="D19" s="2"/>
      <c r="E19" s="44"/>
      <c r="F19" s="2"/>
      <c r="G19" s="2"/>
      <c r="H19" s="44"/>
      <c r="I19" s="2"/>
      <c r="J19" s="2"/>
      <c r="K19" s="44"/>
      <c r="L19" s="144"/>
      <c r="M19" s="155"/>
      <c r="N19" s="95"/>
      <c r="O19" s="143"/>
      <c r="P19" s="2"/>
      <c r="Q19" s="44"/>
      <c r="R19" s="2"/>
      <c r="S19" s="2"/>
      <c r="T19" s="44"/>
      <c r="U19" s="2"/>
      <c r="V19" s="456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thickBot="1">
      <c r="B20" s="49"/>
      <c r="C20" s="65"/>
      <c r="D20" s="44"/>
      <c r="E20" s="44"/>
      <c r="F20" s="2"/>
      <c r="G20" s="2"/>
      <c r="H20" s="44"/>
      <c r="I20" s="2"/>
      <c r="J20" s="2"/>
      <c r="K20" s="44"/>
      <c r="L20" s="148"/>
      <c r="M20" s="153"/>
      <c r="N20" s="156"/>
      <c r="O20" s="154"/>
      <c r="P20" s="2"/>
      <c r="Q20" s="44"/>
      <c r="R20" s="2"/>
      <c r="S20" s="2"/>
      <c r="T20" s="44"/>
      <c r="U20" s="2"/>
      <c r="V20" s="457"/>
      <c r="W20" s="87">
        <f>W14*4+W18*4+W16*9</f>
        <v>869.8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>
      <c r="B21" s="30">
        <v>12</v>
      </c>
      <c r="C21" s="454"/>
      <c r="D21" s="31" t="str">
        <f>'114.12月菜單'!J3</f>
        <v>酢醬麵(豆)</v>
      </c>
      <c r="E21" s="31" t="s">
        <v>17</v>
      </c>
      <c r="F21" s="31"/>
      <c r="G21" s="31" t="str">
        <f>'114.12月菜單'!J4</f>
        <v>無骨香雞排(炸)</v>
      </c>
      <c r="H21" s="31" t="s">
        <v>77</v>
      </c>
      <c r="I21" s="31"/>
      <c r="J21" s="31" t="str">
        <f>'114.12月菜單'!J5</f>
        <v>小滷味</v>
      </c>
      <c r="K21" s="31" t="s">
        <v>17</v>
      </c>
      <c r="L21" s="31"/>
      <c r="M21" s="147" t="str">
        <f>'114.12月菜單'!J6</f>
        <v>起司白花菜</v>
      </c>
      <c r="N21" s="147" t="s">
        <v>17</v>
      </c>
      <c r="O21" s="147"/>
      <c r="P21" s="31" t="str">
        <f>'114.12月菜單'!J7</f>
        <v>季節蔬菜</v>
      </c>
      <c r="Q21" s="31" t="s">
        <v>18</v>
      </c>
      <c r="R21" s="31"/>
      <c r="S21" s="31" t="str">
        <f>'114.12月菜單'!J8</f>
        <v>蔬菜蛋花湯</v>
      </c>
      <c r="T21" s="31" t="s">
        <v>17</v>
      </c>
      <c r="U21" s="31"/>
      <c r="V21" s="455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54"/>
      <c r="D22" s="2" t="s">
        <v>121</v>
      </c>
      <c r="E22" s="2"/>
      <c r="F22" s="2">
        <v>150</v>
      </c>
      <c r="G22" s="459" t="s">
        <v>220</v>
      </c>
      <c r="H22" s="460"/>
      <c r="I22" s="2">
        <v>60</v>
      </c>
      <c r="J22" s="56" t="s">
        <v>90</v>
      </c>
      <c r="K22" s="133"/>
      <c r="L22" s="138">
        <v>30</v>
      </c>
      <c r="M22" s="2" t="s">
        <v>226</v>
      </c>
      <c r="N22" s="2"/>
      <c r="O22" s="2">
        <v>3</v>
      </c>
      <c r="P22" s="2" t="s">
        <v>63</v>
      </c>
      <c r="Q22" s="2"/>
      <c r="R22" s="2">
        <v>120</v>
      </c>
      <c r="S22" s="2" t="s">
        <v>101</v>
      </c>
      <c r="T22" s="2"/>
      <c r="U22" s="2">
        <v>30</v>
      </c>
      <c r="V22" s="456"/>
      <c r="W22" s="88">
        <f>Y21*15+Y22*0+Y23*5+Y24*0+Y25*15+Y26*12+15</f>
        <v>119.2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3</v>
      </c>
      <c r="C23" s="454"/>
      <c r="D23" s="2" t="s">
        <v>162</v>
      </c>
      <c r="E23" s="2"/>
      <c r="F23" s="2">
        <v>35</v>
      </c>
      <c r="G23" s="163"/>
      <c r="H23" s="164"/>
      <c r="I23" s="2"/>
      <c r="J23" s="56" t="s">
        <v>127</v>
      </c>
      <c r="K23" s="133"/>
      <c r="L23" s="138">
        <v>10</v>
      </c>
      <c r="M23" s="2" t="s">
        <v>153</v>
      </c>
      <c r="N23" s="2"/>
      <c r="O23" s="2">
        <v>70</v>
      </c>
      <c r="P23" s="2"/>
      <c r="Q23" s="2"/>
      <c r="R23" s="2"/>
      <c r="S23" s="2" t="s">
        <v>105</v>
      </c>
      <c r="T23" s="44"/>
      <c r="U23" s="2">
        <v>10</v>
      </c>
      <c r="V23" s="456"/>
      <c r="W23" s="39" t="s">
        <v>46</v>
      </c>
      <c r="X23" s="40" t="s">
        <v>27</v>
      </c>
      <c r="Y23" s="38">
        <v>2.6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>
      <c r="B24" s="36" t="s">
        <v>10</v>
      </c>
      <c r="C24" s="454"/>
      <c r="D24" s="85" t="s">
        <v>98</v>
      </c>
      <c r="E24" s="44"/>
      <c r="F24" s="2">
        <v>1</v>
      </c>
      <c r="H24" s="95"/>
      <c r="I24" s="93"/>
      <c r="J24" s="133" t="s">
        <v>125</v>
      </c>
      <c r="K24" s="133"/>
      <c r="L24" s="138">
        <v>10</v>
      </c>
      <c r="M24" s="2" t="s">
        <v>108</v>
      </c>
      <c r="N24" s="2"/>
      <c r="O24" s="2">
        <v>1</v>
      </c>
      <c r="P24" s="2"/>
      <c r="Q24" s="44"/>
      <c r="R24" s="2"/>
      <c r="S24" s="2" t="s">
        <v>98</v>
      </c>
      <c r="T24" s="44"/>
      <c r="U24" s="2">
        <v>1</v>
      </c>
      <c r="V24" s="456"/>
      <c r="W24" s="86">
        <f>Y21*0+Y22*5+Y23*0+Y24*5+Y25*0+Y26*4</f>
        <v>29.9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50" t="s">
        <v>39</v>
      </c>
      <c r="C25" s="454"/>
      <c r="D25" s="85" t="s">
        <v>60</v>
      </c>
      <c r="E25" s="44"/>
      <c r="F25" s="2">
        <v>10</v>
      </c>
      <c r="G25" s="2"/>
      <c r="H25" s="2"/>
      <c r="I25" s="2"/>
      <c r="J25" s="2" t="s">
        <v>126</v>
      </c>
      <c r="K25" s="2"/>
      <c r="L25" s="2">
        <v>20</v>
      </c>
      <c r="M25" s="2"/>
      <c r="N25" s="2"/>
      <c r="O25" s="2"/>
      <c r="P25" s="2"/>
      <c r="Q25" s="44"/>
      <c r="R25" s="2"/>
      <c r="S25" s="2" t="s">
        <v>80</v>
      </c>
      <c r="T25" s="44"/>
      <c r="U25" s="2">
        <v>1</v>
      </c>
      <c r="V25" s="456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50"/>
      <c r="C26" s="454"/>
      <c r="D26" s="85" t="s">
        <v>126</v>
      </c>
      <c r="E26" s="44"/>
      <c r="F26" s="2">
        <v>10</v>
      </c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456"/>
      <c r="W26" s="86">
        <f>Y21*2+Y22*7+Y23*1+Y24*0+Y25*0+Y26*8</f>
        <v>35.699999999999996</v>
      </c>
      <c r="X26" s="79" t="s">
        <v>42</v>
      </c>
      <c r="Y26" s="45">
        <v>0.1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56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57"/>
      <c r="W28" s="87">
        <f>W22*4+W26*4+W24*9</f>
        <v>888.7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>
      <c r="B29" s="30">
        <v>12</v>
      </c>
      <c r="C29" s="454"/>
      <c r="D29" s="31" t="str">
        <f>'114.12月菜單'!N3</f>
        <v>香Q米飯</v>
      </c>
      <c r="E29" s="31" t="s">
        <v>15</v>
      </c>
      <c r="F29" s="31"/>
      <c r="G29" s="31" t="str">
        <f>'114.12月菜單'!N4</f>
        <v>卡啦翅小腿X1(炸)</v>
      </c>
      <c r="H29" s="31" t="s">
        <v>77</v>
      </c>
      <c r="I29" s="31"/>
      <c r="J29" s="31" t="str">
        <f>'114.12月菜單'!N5</f>
        <v>咖哩雞丁</v>
      </c>
      <c r="K29" s="31" t="s">
        <v>17</v>
      </c>
      <c r="L29" s="31"/>
      <c r="M29" s="31" t="str">
        <f>'114.12月菜單'!N6</f>
        <v>滷蛋</v>
      </c>
      <c r="N29" s="31" t="s">
        <v>17</v>
      </c>
      <c r="O29" s="31"/>
      <c r="P29" s="31" t="str">
        <f>'114.12月菜單'!N7</f>
        <v>季節蔬菜</v>
      </c>
      <c r="Q29" s="31" t="s">
        <v>18</v>
      </c>
      <c r="R29" s="31"/>
      <c r="S29" s="31" t="str">
        <f>'114.12月菜單'!N8</f>
        <v>味噌菇菇湯/水果</v>
      </c>
      <c r="T29" s="31" t="s">
        <v>17</v>
      </c>
      <c r="U29" s="31"/>
      <c r="V29" s="455" t="s">
        <v>35</v>
      </c>
      <c r="W29" s="168" t="s">
        <v>44</v>
      </c>
      <c r="X29" s="33" t="s">
        <v>19</v>
      </c>
      <c r="Y29" s="34">
        <v>6.5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54"/>
      <c r="D30" s="2" t="s">
        <v>24</v>
      </c>
      <c r="E30" s="2"/>
      <c r="F30" s="2">
        <v>120</v>
      </c>
      <c r="G30" s="2" t="s">
        <v>311</v>
      </c>
      <c r="H30" s="85"/>
      <c r="I30" s="2">
        <v>30</v>
      </c>
      <c r="J30" s="2" t="s">
        <v>169</v>
      </c>
      <c r="K30" s="2"/>
      <c r="L30" s="2">
        <v>45</v>
      </c>
      <c r="M30" s="136" t="s">
        <v>227</v>
      </c>
      <c r="N30" s="140"/>
      <c r="O30" s="2">
        <v>55</v>
      </c>
      <c r="P30" s="2" t="s">
        <v>63</v>
      </c>
      <c r="Q30" s="2"/>
      <c r="R30" s="2">
        <v>120</v>
      </c>
      <c r="S30" s="2" t="s">
        <v>111</v>
      </c>
      <c r="T30" s="2"/>
      <c r="U30" s="2">
        <v>1</v>
      </c>
      <c r="V30" s="456"/>
      <c r="W30" s="169">
        <f>Y29*15+Y30*0+Y31*5+Y32*0+Y33*15+Y34*12</f>
        <v>122.5</v>
      </c>
      <c r="X30" s="37" t="s">
        <v>25</v>
      </c>
      <c r="Y30" s="38">
        <v>2.6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>
      <c r="B31" s="36">
        <v>4</v>
      </c>
      <c r="C31" s="454"/>
      <c r="D31" s="139"/>
      <c r="E31" s="142"/>
      <c r="F31" s="2"/>
      <c r="G31" s="2"/>
      <c r="H31" s="85"/>
      <c r="I31" s="2"/>
      <c r="J31" s="2" t="s">
        <v>165</v>
      </c>
      <c r="K31" s="2"/>
      <c r="L31" s="2">
        <v>20</v>
      </c>
      <c r="M31" s="2"/>
      <c r="N31" s="44"/>
      <c r="O31" s="2"/>
      <c r="P31" s="2"/>
      <c r="Q31" s="2"/>
      <c r="R31" s="2"/>
      <c r="S31" s="2" t="s">
        <v>98</v>
      </c>
      <c r="T31" s="85"/>
      <c r="U31" s="2">
        <v>1</v>
      </c>
      <c r="V31" s="456"/>
      <c r="W31" s="170" t="s">
        <v>46</v>
      </c>
      <c r="X31" s="40" t="s">
        <v>27</v>
      </c>
      <c r="Y31" s="38">
        <v>2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>
      <c r="B32" s="36" t="s">
        <v>10</v>
      </c>
      <c r="C32" s="454"/>
      <c r="D32" s="2"/>
      <c r="E32" s="2"/>
      <c r="F32" s="2"/>
      <c r="G32" s="2"/>
      <c r="H32" s="44"/>
      <c r="I32" s="2"/>
      <c r="J32" s="2" t="s">
        <v>98</v>
      </c>
      <c r="K32" s="2"/>
      <c r="L32" s="2">
        <v>10</v>
      </c>
      <c r="M32" s="2"/>
      <c r="N32" s="44"/>
      <c r="O32" s="2"/>
      <c r="P32" s="2"/>
      <c r="Q32" s="2"/>
      <c r="R32" s="2"/>
      <c r="S32" s="2" t="s">
        <v>80</v>
      </c>
      <c r="T32" s="2"/>
      <c r="U32" s="2">
        <v>1</v>
      </c>
      <c r="V32" s="456"/>
      <c r="W32" s="171">
        <f>Y29*0+Y30*5+Y31*0+Y32*5+Y33*0+Y34*4</f>
        <v>28</v>
      </c>
      <c r="X32" s="40" t="s">
        <v>30</v>
      </c>
      <c r="Y32" s="38">
        <v>3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>
      <c r="B33" s="450" t="s">
        <v>40</v>
      </c>
      <c r="C33" s="454"/>
      <c r="D33" s="2"/>
      <c r="E33" s="2"/>
      <c r="F33" s="2"/>
      <c r="G33" s="2"/>
      <c r="H33" s="44"/>
      <c r="I33" s="2"/>
      <c r="J33" s="2" t="s">
        <v>150</v>
      </c>
      <c r="K33" s="44"/>
      <c r="L33" s="2">
        <v>1</v>
      </c>
      <c r="M33" s="161"/>
      <c r="N33" s="149"/>
      <c r="O33" s="2"/>
      <c r="P33" s="2"/>
      <c r="Q33" s="2"/>
      <c r="R33" s="2"/>
      <c r="S33" s="2" t="s">
        <v>159</v>
      </c>
      <c r="T33" s="83"/>
      <c r="U33" s="2">
        <v>20</v>
      </c>
      <c r="V33" s="456"/>
      <c r="W33" s="170" t="s">
        <v>47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50"/>
      <c r="C34" s="454"/>
      <c r="D34" s="139"/>
      <c r="E34" s="142"/>
      <c r="F34" s="2"/>
      <c r="G34" s="2"/>
      <c r="H34" s="2"/>
      <c r="I34" s="2"/>
      <c r="J34" s="2"/>
      <c r="K34" s="2"/>
      <c r="L34" s="2"/>
      <c r="M34" s="2"/>
      <c r="N34" s="44"/>
      <c r="O34" s="2"/>
      <c r="P34" s="2"/>
      <c r="Q34" s="44"/>
      <c r="R34" s="2"/>
      <c r="S34" s="2" t="s">
        <v>221</v>
      </c>
      <c r="T34" s="44"/>
      <c r="U34" s="2">
        <v>10</v>
      </c>
      <c r="V34" s="456"/>
      <c r="W34" s="171">
        <f>Y29*2+Y30*7+Y31*1+Y32*0+Y33*0+Y34*8-0.8</f>
        <v>32.400000000000006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129"/>
      <c r="E35" s="130"/>
      <c r="F35" s="100"/>
      <c r="G35" s="2"/>
      <c r="H35" s="44"/>
      <c r="I35" s="2"/>
      <c r="J35" s="2"/>
      <c r="K35" s="44"/>
      <c r="L35" s="2"/>
      <c r="M35" s="94"/>
      <c r="N35" s="98"/>
      <c r="O35" s="2"/>
      <c r="P35" s="2"/>
      <c r="Q35" s="44"/>
      <c r="R35" s="2"/>
      <c r="S35" s="2"/>
      <c r="T35" s="83"/>
      <c r="U35" s="2"/>
      <c r="V35" s="456"/>
      <c r="W35" s="170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>
      <c r="B36" s="172"/>
      <c r="C36" s="173"/>
      <c r="D36" s="174"/>
      <c r="E36" s="174"/>
      <c r="F36" s="175"/>
      <c r="G36" s="175"/>
      <c r="H36" s="174"/>
      <c r="I36" s="175"/>
      <c r="J36" s="175"/>
      <c r="K36" s="174"/>
      <c r="L36" s="175"/>
      <c r="M36" s="175"/>
      <c r="N36" s="174"/>
      <c r="O36" s="175"/>
      <c r="P36" s="175"/>
      <c r="Q36" s="174"/>
      <c r="R36" s="175"/>
      <c r="S36" s="175"/>
      <c r="T36" s="174"/>
      <c r="U36" s="175"/>
      <c r="V36" s="465"/>
      <c r="W36" s="176">
        <f>W30*4+W34*4+W32*9</f>
        <v>871.6</v>
      </c>
      <c r="X36" s="177"/>
      <c r="Y36" s="178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>
      <c r="B37" s="36">
        <v>12</v>
      </c>
      <c r="C37" s="466"/>
      <c r="D37" s="147" t="str">
        <f>'114.12月菜單'!R3</f>
        <v>香Q米飯</v>
      </c>
      <c r="E37" s="147" t="s">
        <v>15</v>
      </c>
      <c r="F37" s="147"/>
      <c r="G37" s="147" t="str">
        <f>'114.12月菜單'!R4</f>
        <v>炭烤雞排</v>
      </c>
      <c r="H37" s="147" t="s">
        <v>89</v>
      </c>
      <c r="I37" s="147"/>
      <c r="J37" s="147" t="str">
        <f>'114.12月菜單'!R5</f>
        <v>佛跳牆(醃)</v>
      </c>
      <c r="K37" s="147" t="s">
        <v>49</v>
      </c>
      <c r="L37" s="147"/>
      <c r="M37" s="147" t="str">
        <f>'114.12月菜單'!R6</f>
        <v>酸甜豆腐丁</v>
      </c>
      <c r="N37" s="147" t="s">
        <v>17</v>
      </c>
      <c r="O37" s="147"/>
      <c r="P37" s="147" t="str">
        <f>'114.12月菜單'!R7</f>
        <v>季節蔬菜</v>
      </c>
      <c r="Q37" s="147" t="s">
        <v>18</v>
      </c>
      <c r="R37" s="147"/>
      <c r="S37" s="147" t="str">
        <f>'114.12月菜單'!R8</f>
        <v>海芽蛋花湯</v>
      </c>
      <c r="T37" s="147" t="s">
        <v>17</v>
      </c>
      <c r="U37" s="147"/>
      <c r="V37" s="456"/>
      <c r="W37" s="39" t="s">
        <v>137</v>
      </c>
      <c r="X37" s="40" t="s">
        <v>91</v>
      </c>
      <c r="Y37" s="38">
        <v>6.1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454"/>
      <c r="D38" s="2" t="s">
        <v>24</v>
      </c>
      <c r="E38" s="2"/>
      <c r="F38" s="2">
        <v>120</v>
      </c>
      <c r="G38" s="2" t="s">
        <v>312</v>
      </c>
      <c r="H38" s="2"/>
      <c r="I38" s="2">
        <v>70</v>
      </c>
      <c r="J38" s="2" t="s">
        <v>101</v>
      </c>
      <c r="K38" s="68"/>
      <c r="L38" s="2">
        <v>40</v>
      </c>
      <c r="M38" s="94" t="s">
        <v>306</v>
      </c>
      <c r="N38" s="2"/>
      <c r="O38" s="2">
        <v>50</v>
      </c>
      <c r="P38" s="2" t="s">
        <v>63</v>
      </c>
      <c r="Q38" s="2"/>
      <c r="R38" s="2">
        <v>120</v>
      </c>
      <c r="S38" s="2" t="s">
        <v>164</v>
      </c>
      <c r="T38" s="2"/>
      <c r="U38" s="2">
        <v>5</v>
      </c>
      <c r="V38" s="456"/>
      <c r="W38" s="88">
        <f>Y37*15+Y38*0+Y39*5+Y40*0+Y41*15+Y42*12+15</f>
        <v>115</v>
      </c>
      <c r="X38" s="37" t="s">
        <v>92</v>
      </c>
      <c r="Y38" s="38">
        <v>2.9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5</v>
      </c>
      <c r="C39" s="454"/>
      <c r="D39" s="2"/>
      <c r="E39" s="2"/>
      <c r="F39" s="144"/>
      <c r="G39" s="2"/>
      <c r="H39" s="2"/>
      <c r="I39" s="2"/>
      <c r="J39" s="139" t="s">
        <v>167</v>
      </c>
      <c r="K39" s="142"/>
      <c r="L39" s="2">
        <v>10</v>
      </c>
      <c r="M39" s="461"/>
      <c r="N39" s="462"/>
      <c r="O39" s="2"/>
      <c r="P39" s="2"/>
      <c r="Q39" s="134"/>
      <c r="R39" s="134"/>
      <c r="S39" s="2" t="s">
        <v>105</v>
      </c>
      <c r="T39" s="2"/>
      <c r="U39" s="2">
        <v>10</v>
      </c>
      <c r="V39" s="456"/>
      <c r="W39" s="39" t="s">
        <v>145</v>
      </c>
      <c r="X39" s="40" t="s">
        <v>93</v>
      </c>
      <c r="Y39" s="38">
        <v>1.7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454"/>
      <c r="D40" s="2"/>
      <c r="E40" s="2"/>
      <c r="F40" s="2"/>
      <c r="G40" s="2"/>
      <c r="H40" s="44"/>
      <c r="I40" s="2"/>
      <c r="J40" s="2" t="s">
        <v>147</v>
      </c>
      <c r="K40" s="85" t="s">
        <v>106</v>
      </c>
      <c r="L40" s="2">
        <v>10</v>
      </c>
      <c r="M40" s="2"/>
      <c r="N40" s="2"/>
      <c r="O40" s="2"/>
      <c r="P40" s="2"/>
      <c r="Q40" s="2"/>
      <c r="R40" s="2"/>
      <c r="S40" s="2" t="s">
        <v>103</v>
      </c>
      <c r="T40" s="2"/>
      <c r="U40" s="2">
        <v>1</v>
      </c>
      <c r="V40" s="456"/>
      <c r="W40" s="86">
        <f>Y37*0+Y38*5+Y39*0+Y40*5+Y41*0+Y42*4</f>
        <v>29.5</v>
      </c>
      <c r="X40" s="40" t="s">
        <v>94</v>
      </c>
      <c r="Y40" s="38">
        <v>3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450" t="s">
        <v>32</v>
      </c>
      <c r="C41" s="454"/>
      <c r="D41" s="2"/>
      <c r="E41" s="2"/>
      <c r="F41" s="2"/>
      <c r="G41" s="2"/>
      <c r="H41" s="44"/>
      <c r="I41" s="2"/>
      <c r="J41" s="2" t="s">
        <v>98</v>
      </c>
      <c r="K41" s="44"/>
      <c r="L41" s="2">
        <v>1</v>
      </c>
      <c r="M41" s="2"/>
      <c r="N41" s="2"/>
      <c r="O41" s="2"/>
      <c r="P41" s="2"/>
      <c r="Q41" s="2"/>
      <c r="R41" s="2"/>
      <c r="S41" s="2"/>
      <c r="T41" s="2"/>
      <c r="U41" s="2"/>
      <c r="V41" s="456"/>
      <c r="W41" s="39" t="s">
        <v>146</v>
      </c>
      <c r="X41" s="40" t="s">
        <v>95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50"/>
      <c r="C42" s="454"/>
      <c r="D42" s="129"/>
      <c r="E42" s="130"/>
      <c r="F42" s="100"/>
      <c r="G42" s="2"/>
      <c r="H42" s="44"/>
      <c r="I42" s="2"/>
      <c r="J42" s="2" t="s">
        <v>80</v>
      </c>
      <c r="K42" s="44"/>
      <c r="L42" s="2">
        <v>1</v>
      </c>
      <c r="M42" s="2"/>
      <c r="N42" s="83"/>
      <c r="O42" s="2"/>
      <c r="P42" s="2"/>
      <c r="Q42" s="44"/>
      <c r="R42" s="2"/>
      <c r="S42" s="2"/>
      <c r="T42" s="2"/>
      <c r="U42" s="2"/>
      <c r="V42" s="456"/>
      <c r="W42" s="86">
        <f>Y37*2+Y38*7+Y39*1+Y40*0+Y41*0+Y42*8</f>
        <v>34.200000000000003</v>
      </c>
      <c r="X42" s="79" t="s">
        <v>96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2"/>
      <c r="E43" s="44"/>
      <c r="F43" s="2"/>
      <c r="G43" s="2"/>
      <c r="H43" s="44"/>
      <c r="I43" s="2"/>
      <c r="J43" s="29"/>
      <c r="K43" s="95"/>
      <c r="L43" s="2"/>
      <c r="M43" s="2"/>
      <c r="N43" s="44"/>
      <c r="O43" s="2"/>
      <c r="P43" s="2"/>
      <c r="Q43" s="44"/>
      <c r="R43" s="2"/>
      <c r="S43" s="2"/>
      <c r="T43" s="2"/>
      <c r="U43" s="2"/>
      <c r="V43" s="456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>
      <c r="B44" s="69"/>
      <c r="C44" s="50"/>
      <c r="D44" s="135"/>
      <c r="E44" s="103"/>
      <c r="F44" s="104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57"/>
      <c r="W44" s="87">
        <f>W38*4+W42*4+W40*9</f>
        <v>862.3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73"/>
      <c r="AB45" s="55"/>
    </row>
    <row r="46" spans="2:33">
      <c r="B46" s="55"/>
      <c r="C46" s="60"/>
      <c r="D46" s="463"/>
      <c r="E46" s="463"/>
      <c r="F46" s="463"/>
      <c r="G46" s="463"/>
      <c r="H46" s="74"/>
      <c r="K46" s="74"/>
      <c r="N46" s="74"/>
      <c r="Q46" s="74"/>
      <c r="T46" s="74"/>
    </row>
  </sheetData>
  <mergeCells count="24">
    <mergeCell ref="D46:G46"/>
    <mergeCell ref="J45:Y45"/>
    <mergeCell ref="C29:C34"/>
    <mergeCell ref="V29:V36"/>
    <mergeCell ref="B33:B34"/>
    <mergeCell ref="C37:C42"/>
    <mergeCell ref="V37:V44"/>
    <mergeCell ref="B41:B42"/>
    <mergeCell ref="M39:N39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  <mergeCell ref="G22:H22"/>
    <mergeCell ref="J7:K7"/>
    <mergeCell ref="G15:H15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28" zoomScale="75" zoomScaleNormal="75" workbookViewId="0">
      <selection activeCell="J34" sqref="J34:M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51" t="s">
        <v>260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3"/>
      <c r="AB1" s="5"/>
    </row>
    <row r="2" spans="2:33" s="4" customFormat="1" ht="13.5" customHeight="1">
      <c r="B2" s="452"/>
      <c r="C2" s="453"/>
      <c r="D2" s="453"/>
      <c r="E2" s="453"/>
      <c r="F2" s="453"/>
      <c r="G2" s="45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58" t="s">
        <v>112</v>
      </c>
      <c r="G3" s="458"/>
      <c r="H3" s="458"/>
      <c r="I3" s="458"/>
      <c r="J3" s="458"/>
      <c r="K3" s="458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54"/>
      <c r="D5" s="31" t="str">
        <f>'114.12月菜單'!B12</f>
        <v>香Q米飯</v>
      </c>
      <c r="E5" s="31" t="s">
        <v>15</v>
      </c>
      <c r="F5" s="1" t="s">
        <v>16</v>
      </c>
      <c r="G5" s="31" t="str">
        <f>'114.12月菜單'!B13</f>
        <v>鮮嫩里肌</v>
      </c>
      <c r="H5" s="31" t="s">
        <v>313</v>
      </c>
      <c r="I5" s="1" t="s">
        <v>16</v>
      </c>
      <c r="J5" s="31" t="str">
        <f>'114.12月菜單'!B14</f>
        <v>日式大阪燒(海)</v>
      </c>
      <c r="K5" s="31" t="s">
        <v>232</v>
      </c>
      <c r="L5" s="1" t="s">
        <v>16</v>
      </c>
      <c r="M5" s="31" t="str">
        <f>'114.12月菜單'!B15</f>
        <v>洋芋肉片</v>
      </c>
      <c r="N5" s="31" t="s">
        <v>124</v>
      </c>
      <c r="O5" s="1" t="s">
        <v>16</v>
      </c>
      <c r="P5" s="31" t="str">
        <f>'114.12月菜單'!B16</f>
        <v>季節蔬菜</v>
      </c>
      <c r="Q5" s="31" t="s">
        <v>18</v>
      </c>
      <c r="R5" s="1" t="s">
        <v>16</v>
      </c>
      <c r="S5" s="31" t="str">
        <f>'114.12月菜單'!B17</f>
        <v>酸辣湯(醃)(芡)(豆)</v>
      </c>
      <c r="T5" s="31" t="s">
        <v>122</v>
      </c>
      <c r="U5" s="1" t="s">
        <v>16</v>
      </c>
      <c r="V5" s="455"/>
      <c r="W5" s="32" t="s">
        <v>136</v>
      </c>
      <c r="X5" s="33" t="s">
        <v>19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54"/>
      <c r="D6" s="2" t="s">
        <v>61</v>
      </c>
      <c r="E6" s="2"/>
      <c r="F6" s="94">
        <v>120</v>
      </c>
      <c r="G6" s="208" t="s">
        <v>314</v>
      </c>
      <c r="H6" s="207"/>
      <c r="I6" s="2">
        <v>40</v>
      </c>
      <c r="J6" s="2" t="s">
        <v>101</v>
      </c>
      <c r="K6" s="2"/>
      <c r="L6" s="2">
        <v>50</v>
      </c>
      <c r="M6" s="2" t="s">
        <v>169</v>
      </c>
      <c r="N6" s="2"/>
      <c r="O6" s="2">
        <v>40</v>
      </c>
      <c r="P6" s="2" t="s">
        <v>63</v>
      </c>
      <c r="Q6" s="2"/>
      <c r="R6" s="2">
        <v>120</v>
      </c>
      <c r="S6" s="2" t="s">
        <v>157</v>
      </c>
      <c r="T6" s="2" t="s">
        <v>158</v>
      </c>
      <c r="U6" s="2">
        <v>10</v>
      </c>
      <c r="V6" s="456"/>
      <c r="W6" s="88">
        <f>Y5*15+Y6*0+Y7*5+Y8*0+Y9*15+Y10*12+15</f>
        <v>122.5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8</v>
      </c>
      <c r="C7" s="454"/>
      <c r="D7" s="2"/>
      <c r="E7" s="2"/>
      <c r="F7" s="2"/>
      <c r="G7" s="2"/>
      <c r="H7" s="2"/>
      <c r="I7" s="2"/>
      <c r="J7" s="2" t="s">
        <v>105</v>
      </c>
      <c r="K7" s="2"/>
      <c r="L7" s="2">
        <v>50</v>
      </c>
      <c r="M7" s="461" t="s">
        <v>171</v>
      </c>
      <c r="N7" s="462"/>
      <c r="O7" s="2">
        <v>20</v>
      </c>
      <c r="P7" s="2"/>
      <c r="Q7" s="2"/>
      <c r="R7" s="2"/>
      <c r="S7" s="139" t="s">
        <v>230</v>
      </c>
      <c r="T7" s="2" t="s">
        <v>106</v>
      </c>
      <c r="U7" s="2">
        <v>10</v>
      </c>
      <c r="V7" s="456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54</v>
      </c>
      <c r="C8" s="454"/>
      <c r="D8" s="2"/>
      <c r="E8" s="2"/>
      <c r="F8" s="2"/>
      <c r="G8" s="2"/>
      <c r="H8" s="2"/>
      <c r="I8" s="2"/>
      <c r="J8" s="2" t="s">
        <v>253</v>
      </c>
      <c r="K8" s="2" t="s">
        <v>78</v>
      </c>
      <c r="L8" s="2">
        <v>1</v>
      </c>
      <c r="M8" s="2" t="s">
        <v>98</v>
      </c>
      <c r="N8" s="44"/>
      <c r="O8" s="2">
        <v>1</v>
      </c>
      <c r="P8" s="2"/>
      <c r="Q8" s="44"/>
      <c r="R8" s="2"/>
      <c r="S8" s="2" t="s">
        <v>105</v>
      </c>
      <c r="T8" s="83"/>
      <c r="U8" s="2">
        <v>5</v>
      </c>
      <c r="V8" s="456"/>
      <c r="W8" s="86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50" t="s">
        <v>37</v>
      </c>
      <c r="C9" s="454"/>
      <c r="D9" s="2"/>
      <c r="E9" s="2"/>
      <c r="F9" s="2"/>
      <c r="G9" s="2"/>
      <c r="H9" s="2"/>
      <c r="I9" s="2"/>
      <c r="J9" s="2"/>
      <c r="K9" s="44"/>
      <c r="L9" s="2"/>
      <c r="M9" s="2"/>
      <c r="N9" s="2"/>
      <c r="O9" s="2"/>
      <c r="P9" s="2"/>
      <c r="Q9" s="44"/>
      <c r="R9" s="2"/>
      <c r="S9" s="2" t="s">
        <v>99</v>
      </c>
      <c r="T9" s="83" t="s">
        <v>104</v>
      </c>
      <c r="U9" s="2">
        <v>20</v>
      </c>
      <c r="V9" s="456"/>
      <c r="W9" s="39" t="s">
        <v>134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50"/>
      <c r="C10" s="454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 t="s">
        <v>98</v>
      </c>
      <c r="T10" s="83"/>
      <c r="U10" s="2">
        <v>1</v>
      </c>
      <c r="V10" s="456"/>
      <c r="W10" s="86">
        <f>Y5*2+Y6*7+Y7*1+Y8*0+Y9*0+Y10*8</f>
        <v>33.900000000000006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 t="s">
        <v>80</v>
      </c>
      <c r="T11" s="44"/>
      <c r="U11" s="2">
        <v>1</v>
      </c>
      <c r="V11" s="45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57"/>
      <c r="W12" s="87">
        <f>W6*4+W10*4+W8*9</f>
        <v>882.1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54"/>
      <c r="D13" s="31" t="str">
        <f>'114.12月菜單'!F12</f>
        <v>五穀飯</v>
      </c>
      <c r="E13" s="31" t="s">
        <v>15</v>
      </c>
      <c r="F13" s="31"/>
      <c r="G13" s="31" t="str">
        <f>'114.12月菜單'!F13</f>
        <v>無骨雞排(加)(炸)</v>
      </c>
      <c r="H13" s="31" t="s">
        <v>77</v>
      </c>
      <c r="I13" s="31"/>
      <c r="J13" s="31" t="str">
        <f>'114.12月菜單'!F14</f>
        <v>客家小炒(海)(豆)</v>
      </c>
      <c r="K13" s="31" t="s">
        <v>232</v>
      </c>
      <c r="L13" s="31"/>
      <c r="M13" s="31" t="str">
        <f>'114.12月菜單'!F15</f>
        <v>香菇拌花花菜</v>
      </c>
      <c r="N13" s="31" t="s">
        <v>17</v>
      </c>
      <c r="O13" s="31"/>
      <c r="P13" s="31" t="str">
        <f>'114.12月菜單'!F16</f>
        <v>季節蔬菜</v>
      </c>
      <c r="Q13" s="31" t="s">
        <v>18</v>
      </c>
      <c r="R13" s="31"/>
      <c r="S13" s="31" t="str">
        <f>'114.12月菜單'!F17</f>
        <v>金針菇蛋花湯</v>
      </c>
      <c r="T13" s="31" t="s">
        <v>17</v>
      </c>
      <c r="U13" s="31"/>
      <c r="V13" s="455"/>
      <c r="W13" s="32" t="s">
        <v>136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54"/>
      <c r="D14" s="2" t="s">
        <v>62</v>
      </c>
      <c r="E14" s="2"/>
      <c r="F14" s="2">
        <v>80</v>
      </c>
      <c r="G14" s="136" t="s">
        <v>315</v>
      </c>
      <c r="H14" s="137"/>
      <c r="I14" s="2">
        <v>60</v>
      </c>
      <c r="J14" s="2" t="s">
        <v>126</v>
      </c>
      <c r="K14" s="137" t="s">
        <v>104</v>
      </c>
      <c r="L14" s="93">
        <v>40</v>
      </c>
      <c r="M14" s="2" t="s">
        <v>223</v>
      </c>
      <c r="N14" s="2"/>
      <c r="O14" s="2">
        <v>1</v>
      </c>
      <c r="P14" s="2" t="s">
        <v>63</v>
      </c>
      <c r="Q14" s="2"/>
      <c r="R14" s="2">
        <v>120</v>
      </c>
      <c r="S14" s="2" t="s">
        <v>159</v>
      </c>
      <c r="T14" s="2"/>
      <c r="U14" s="2">
        <v>20</v>
      </c>
      <c r="V14" s="456"/>
      <c r="W14" s="88">
        <f>Y13*15+Y14*0+Y15*5+Y16*0+Y17*15+Y18*12+15</f>
        <v>116.5</v>
      </c>
      <c r="X14" s="37" t="s">
        <v>25</v>
      </c>
      <c r="Y14" s="38">
        <v>2.8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9</v>
      </c>
      <c r="C15" s="454"/>
      <c r="D15" s="2" t="s">
        <v>231</v>
      </c>
      <c r="E15" s="2"/>
      <c r="F15" s="2">
        <v>40</v>
      </c>
      <c r="G15" s="2"/>
      <c r="H15" s="2"/>
      <c r="I15" s="2"/>
      <c r="J15" s="2" t="s">
        <v>172</v>
      </c>
      <c r="K15" s="2" t="s">
        <v>78</v>
      </c>
      <c r="L15" s="2">
        <v>3</v>
      </c>
      <c r="M15" s="2" t="s">
        <v>153</v>
      </c>
      <c r="N15" s="2"/>
      <c r="O15" s="2">
        <v>70</v>
      </c>
      <c r="P15" s="2"/>
      <c r="Q15" s="2"/>
      <c r="R15" s="2"/>
      <c r="S15" s="92" t="s">
        <v>221</v>
      </c>
      <c r="T15" s="92"/>
      <c r="U15" s="92">
        <v>10</v>
      </c>
      <c r="V15" s="456"/>
      <c r="W15" s="39" t="s">
        <v>46</v>
      </c>
      <c r="X15" s="40" t="s">
        <v>27</v>
      </c>
      <c r="Y15" s="38">
        <v>2.2999999999999998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54"/>
      <c r="D16" s="44"/>
      <c r="E16" s="44"/>
      <c r="F16" s="2"/>
      <c r="G16" s="2"/>
      <c r="H16" s="2"/>
      <c r="I16" s="2"/>
      <c r="J16" s="461" t="s">
        <v>102</v>
      </c>
      <c r="K16" s="462"/>
      <c r="L16" s="2">
        <v>10</v>
      </c>
      <c r="M16" s="139" t="s">
        <v>98</v>
      </c>
      <c r="N16" s="142"/>
      <c r="O16" s="2">
        <v>1</v>
      </c>
      <c r="P16" s="2"/>
      <c r="Q16" s="2"/>
      <c r="R16" s="2"/>
      <c r="S16" s="2" t="s">
        <v>105</v>
      </c>
      <c r="T16" s="44"/>
      <c r="U16" s="2">
        <v>10</v>
      </c>
      <c r="V16" s="456"/>
      <c r="W16" s="86">
        <f>Y13*0+Y14*5+Y15*0+Y16*5+Y17*0+Y18*4</f>
        <v>29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50" t="s">
        <v>38</v>
      </c>
      <c r="C17" s="454"/>
      <c r="D17" s="44"/>
      <c r="E17" s="44"/>
      <c r="F17" s="2"/>
      <c r="G17" s="2"/>
      <c r="H17" s="2"/>
      <c r="I17" s="2"/>
      <c r="J17" s="2"/>
      <c r="K17" s="2"/>
      <c r="L17" s="2"/>
      <c r="M17" s="139"/>
      <c r="N17" s="142"/>
      <c r="O17" s="2"/>
      <c r="P17" s="2"/>
      <c r="Q17" s="44"/>
      <c r="R17" s="2"/>
      <c r="S17" s="2" t="s">
        <v>98</v>
      </c>
      <c r="T17" s="44"/>
      <c r="U17" s="2">
        <v>1</v>
      </c>
      <c r="V17" s="456"/>
      <c r="W17" s="39" t="s">
        <v>87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50"/>
      <c r="C18" s="454"/>
      <c r="D18" s="44"/>
      <c r="E18" s="44"/>
      <c r="F18" s="2"/>
      <c r="G18" s="2"/>
      <c r="H18" s="2"/>
      <c r="I18" s="2"/>
      <c r="J18" s="2"/>
      <c r="K18" s="83"/>
      <c r="L18" s="2"/>
      <c r="M18" s="2"/>
      <c r="N18" s="44"/>
      <c r="O18" s="2"/>
      <c r="P18" s="2"/>
      <c r="Q18" s="44"/>
      <c r="R18" s="2"/>
      <c r="S18" s="2" t="s">
        <v>80</v>
      </c>
      <c r="T18" s="44"/>
      <c r="U18" s="2">
        <v>1</v>
      </c>
      <c r="V18" s="456"/>
      <c r="W18" s="86">
        <f>Y13*2+Y14*7+Y15*1+Y16*0+Y17*0+Y18*8</f>
        <v>33.9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5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57"/>
      <c r="W20" s="87">
        <f>W14*4+W18*4+W16*9</f>
        <v>862.6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54"/>
      <c r="D21" s="31" t="str">
        <f>'114.12月菜單'!J12</f>
        <v>香Q米飯</v>
      </c>
      <c r="E21" s="31" t="s">
        <v>15</v>
      </c>
      <c r="F21" s="31"/>
      <c r="G21" s="31" t="str">
        <f>'114.12月菜單'!J13</f>
        <v>阿嬤的紅燒肉</v>
      </c>
      <c r="H21" s="31" t="s">
        <v>17</v>
      </c>
      <c r="I21" s="31"/>
      <c r="J21" s="31" t="str">
        <f>'114.12月菜單'!J14</f>
        <v>魚條X1(炸)</v>
      </c>
      <c r="K21" s="31" t="s">
        <v>77</v>
      </c>
      <c r="L21" s="31"/>
      <c r="M21" s="31" t="str">
        <f>'114.12月菜單'!J15</f>
        <v>麻婆豆腐</v>
      </c>
      <c r="N21" s="31" t="s">
        <v>49</v>
      </c>
      <c r="O21" s="31"/>
      <c r="P21" s="31" t="str">
        <f>'114.12月菜單'!J16</f>
        <v>季節蔬菜</v>
      </c>
      <c r="Q21" s="31" t="s">
        <v>18</v>
      </c>
      <c r="R21" s="31"/>
      <c r="S21" s="31" t="str">
        <f>'114.12月菜單'!J17</f>
        <v>菜頭香菇湯</v>
      </c>
      <c r="T21" s="31" t="s">
        <v>17</v>
      </c>
      <c r="U21" s="31"/>
      <c r="V21" s="455"/>
      <c r="W21" s="32" t="s">
        <v>142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54"/>
      <c r="D22" s="2" t="s">
        <v>24</v>
      </c>
      <c r="E22" s="2"/>
      <c r="F22" s="2">
        <v>120</v>
      </c>
      <c r="G22" s="210" t="s">
        <v>110</v>
      </c>
      <c r="H22" s="211"/>
      <c r="I22" s="2">
        <v>50</v>
      </c>
      <c r="J22" s="2" t="s">
        <v>316</v>
      </c>
      <c r="K22" s="85" t="s">
        <v>317</v>
      </c>
      <c r="L22" s="2">
        <v>30</v>
      </c>
      <c r="M22" s="2" t="s">
        <v>99</v>
      </c>
      <c r="N22" s="2"/>
      <c r="O22" s="2">
        <v>65</v>
      </c>
      <c r="P22" s="2" t="s">
        <v>63</v>
      </c>
      <c r="Q22" s="2"/>
      <c r="R22" s="2">
        <v>120</v>
      </c>
      <c r="S22" s="2" t="s">
        <v>90</v>
      </c>
      <c r="T22" s="2"/>
      <c r="U22" s="2">
        <v>20</v>
      </c>
      <c r="V22" s="456"/>
      <c r="W22" s="88">
        <f>Y21*15+Y22*0+Y23*5+Y24*0+Y25*15+Y26*12+15</f>
        <v>112.5</v>
      </c>
      <c r="X22" s="37" t="s">
        <v>25</v>
      </c>
      <c r="Y22" s="38">
        <v>3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10</v>
      </c>
      <c r="C23" s="454"/>
      <c r="D23" s="2"/>
      <c r="E23" s="2"/>
      <c r="F23" s="2"/>
      <c r="G23" s="2" t="s">
        <v>318</v>
      </c>
      <c r="H23" s="44"/>
      <c r="I23" s="2">
        <v>20</v>
      </c>
      <c r="J23" s="139"/>
      <c r="K23" s="142"/>
      <c r="L23" s="2"/>
      <c r="M23" s="2" t="s">
        <v>324</v>
      </c>
      <c r="N23" s="2"/>
      <c r="O23" s="2">
        <v>3</v>
      </c>
      <c r="P23" s="2"/>
      <c r="Q23" s="2"/>
      <c r="R23" s="2"/>
      <c r="S23" s="468" t="s">
        <v>233</v>
      </c>
      <c r="T23" s="469"/>
      <c r="U23" s="2">
        <v>1</v>
      </c>
      <c r="V23" s="456"/>
      <c r="W23" s="39" t="s">
        <v>143</v>
      </c>
      <c r="X23" s="40" t="s">
        <v>27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54"/>
      <c r="D24" s="2"/>
      <c r="E24" s="2"/>
      <c r="F24" s="2"/>
      <c r="G24" s="2"/>
      <c r="H24" s="44"/>
      <c r="I24" s="2"/>
      <c r="J24" s="139"/>
      <c r="K24" s="142"/>
      <c r="L24" s="2"/>
      <c r="M24" s="2"/>
      <c r="N24" s="2"/>
      <c r="O24" s="2"/>
      <c r="P24" s="2"/>
      <c r="Q24" s="44"/>
      <c r="R24" s="2"/>
      <c r="S24" s="2" t="s">
        <v>128</v>
      </c>
      <c r="T24" s="2"/>
      <c r="U24" s="2">
        <v>10</v>
      </c>
      <c r="V24" s="456"/>
      <c r="W24" s="86">
        <f>Y21*0+Y22*5+Y23*0+Y24*5+Y25*0+Y26*4</f>
        <v>30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50" t="s">
        <v>39</v>
      </c>
      <c r="C25" s="454"/>
      <c r="D25" s="2"/>
      <c r="E25" s="2"/>
      <c r="F25" s="2"/>
      <c r="G25" s="2"/>
      <c r="H25" s="44"/>
      <c r="I25" s="2"/>
      <c r="J25" s="2"/>
      <c r="K25" s="44"/>
      <c r="L25" s="2"/>
      <c r="M25" s="2"/>
      <c r="N25" s="2"/>
      <c r="O25" s="2"/>
      <c r="P25" s="2"/>
      <c r="Q25" s="44"/>
      <c r="R25" s="2"/>
      <c r="S25" s="2"/>
      <c r="T25" s="83"/>
      <c r="U25" s="2"/>
      <c r="V25" s="456"/>
      <c r="W25" s="39" t="s">
        <v>144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50"/>
      <c r="C26" s="454"/>
      <c r="D26" s="2"/>
      <c r="E26" s="151"/>
      <c r="F26" s="2"/>
      <c r="G26" s="61"/>
      <c r="H26" s="44"/>
      <c r="I26" s="2"/>
      <c r="J26" s="2"/>
      <c r="K26" s="2"/>
      <c r="L26" s="2"/>
      <c r="M26" s="2"/>
      <c r="N26" s="2"/>
      <c r="O26" s="2"/>
      <c r="P26" s="2"/>
      <c r="Q26" s="44"/>
      <c r="R26" s="2"/>
      <c r="S26" s="2"/>
      <c r="T26" s="44"/>
      <c r="U26" s="2"/>
      <c r="V26" s="456"/>
      <c r="W26" s="86">
        <f>Y21*2+Y22*7+Y23*1+Y24*0+Y25*0+Y26*8-0.8</f>
        <v>33.700000000000003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36</v>
      </c>
      <c r="C27" s="63"/>
      <c r="D27" s="85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83"/>
      <c r="U27" s="2"/>
      <c r="V27" s="45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57"/>
      <c r="W28" s="87">
        <f>W22*4+W26*4+W24*9</f>
        <v>854.8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54"/>
      <c r="D29" s="31" t="str">
        <f>'114.12月菜單'!N12</f>
        <v>香Q米飯</v>
      </c>
      <c r="E29" s="31" t="s">
        <v>50</v>
      </c>
      <c r="F29" s="31"/>
      <c r="G29" s="31" t="str">
        <f>'114.12月菜單'!N13</f>
        <v>香烤雞排</v>
      </c>
      <c r="H29" s="31" t="s">
        <v>89</v>
      </c>
      <c r="I29" s="31"/>
      <c r="J29" s="31" t="str">
        <f>'114.12月菜單'!N14</f>
        <v>水水蒸蛋</v>
      </c>
      <c r="K29" s="90" t="s">
        <v>15</v>
      </c>
      <c r="L29" s="31"/>
      <c r="M29" s="31" t="str">
        <f>'114.12月菜單'!N15</f>
        <v>絞肉高麗菜</v>
      </c>
      <c r="N29" s="31" t="s">
        <v>17</v>
      </c>
      <c r="O29" s="31"/>
      <c r="P29" s="31" t="str">
        <f>'114.12月菜單'!N16</f>
        <v>季節蔬菜</v>
      </c>
      <c r="Q29" s="31" t="s">
        <v>51</v>
      </c>
      <c r="R29" s="31"/>
      <c r="S29" s="31" t="str">
        <f>'114.12月菜單'!N17</f>
        <v>日式豆腐湯(豆)/水果</v>
      </c>
      <c r="T29" s="31" t="s">
        <v>160</v>
      </c>
      <c r="U29" s="31"/>
      <c r="V29" s="455" t="s">
        <v>35</v>
      </c>
      <c r="W29" s="32" t="s">
        <v>55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54"/>
      <c r="D30" s="2" t="s">
        <v>62</v>
      </c>
      <c r="E30" s="2"/>
      <c r="F30" s="2">
        <v>120</v>
      </c>
      <c r="G30" s="2" t="s">
        <v>163</v>
      </c>
      <c r="H30" s="2"/>
      <c r="I30" s="2">
        <v>70</v>
      </c>
      <c r="J30" s="92" t="s">
        <v>105</v>
      </c>
      <c r="K30" s="92"/>
      <c r="L30" s="92">
        <v>55</v>
      </c>
      <c r="M30" s="2" t="s">
        <v>60</v>
      </c>
      <c r="N30" s="2"/>
      <c r="O30" s="2">
        <v>3</v>
      </c>
      <c r="P30" s="2" t="s">
        <v>63</v>
      </c>
      <c r="Q30" s="2"/>
      <c r="R30" s="2">
        <v>120</v>
      </c>
      <c r="S30" s="2" t="s">
        <v>111</v>
      </c>
      <c r="T30" s="2"/>
      <c r="U30" s="2">
        <v>1</v>
      </c>
      <c r="V30" s="456"/>
      <c r="W30" s="88">
        <f>Y29*15+Y30*0+Y31*5+Y32*0+Y33*15+Y34*12</f>
        <v>115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>
        <v>11</v>
      </c>
      <c r="C31" s="454"/>
      <c r="D31" s="2"/>
      <c r="E31" s="2"/>
      <c r="F31" s="2"/>
      <c r="G31" s="461"/>
      <c r="H31" s="462"/>
      <c r="I31" s="2"/>
      <c r="J31" s="468" t="s">
        <v>123</v>
      </c>
      <c r="K31" s="469"/>
      <c r="L31" s="2">
        <v>1</v>
      </c>
      <c r="M31" s="2" t="s">
        <v>123</v>
      </c>
      <c r="N31" s="2"/>
      <c r="O31" s="2">
        <v>1</v>
      </c>
      <c r="P31" s="2"/>
      <c r="Q31" s="2"/>
      <c r="R31" s="2"/>
      <c r="S31" s="2" t="s">
        <v>99</v>
      </c>
      <c r="T31" s="85" t="s">
        <v>104</v>
      </c>
      <c r="U31" s="2">
        <v>30</v>
      </c>
      <c r="V31" s="456"/>
      <c r="W31" s="39" t="s">
        <v>140</v>
      </c>
      <c r="X31" s="40" t="s">
        <v>27</v>
      </c>
      <c r="Y31" s="38">
        <v>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 t="s">
        <v>10</v>
      </c>
      <c r="C32" s="454"/>
      <c r="D32" s="44"/>
      <c r="E32" s="44"/>
      <c r="F32" s="2"/>
      <c r="G32" s="2"/>
      <c r="H32" s="44"/>
      <c r="I32" s="2"/>
      <c r="J32" s="2"/>
      <c r="K32" s="2"/>
      <c r="L32" s="2"/>
      <c r="M32" s="2" t="s">
        <v>101</v>
      </c>
      <c r="N32" s="2"/>
      <c r="O32" s="2">
        <v>80</v>
      </c>
      <c r="P32" s="2"/>
      <c r="Q32" s="44"/>
      <c r="R32" s="2"/>
      <c r="S32" s="2" t="s">
        <v>103</v>
      </c>
      <c r="T32" s="2"/>
      <c r="U32" s="2">
        <v>1</v>
      </c>
      <c r="V32" s="456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50" t="s">
        <v>40</v>
      </c>
      <c r="C33" s="454"/>
      <c r="D33" s="44"/>
      <c r="E33" s="44"/>
      <c r="F33" s="2"/>
      <c r="G33" s="2"/>
      <c r="H33" s="44"/>
      <c r="I33" s="2"/>
      <c r="J33" s="2"/>
      <c r="K33" s="2"/>
      <c r="L33" s="2"/>
      <c r="M33" s="2" t="s">
        <v>98</v>
      </c>
      <c r="N33" s="2"/>
      <c r="O33" s="2">
        <v>1</v>
      </c>
      <c r="P33" s="2"/>
      <c r="Q33" s="44"/>
      <c r="R33" s="2"/>
      <c r="S33" s="2"/>
      <c r="T33" s="2"/>
      <c r="U33" s="2"/>
      <c r="V33" s="456"/>
      <c r="W33" s="39" t="s">
        <v>87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50"/>
      <c r="C34" s="454"/>
      <c r="D34" s="44"/>
      <c r="E34" s="44"/>
      <c r="F34" s="2"/>
      <c r="G34" s="2"/>
      <c r="H34" s="44"/>
      <c r="I34" s="2"/>
      <c r="J34" s="2"/>
      <c r="K34" s="44"/>
      <c r="L34" s="2"/>
      <c r="M34" s="2" t="s">
        <v>319</v>
      </c>
      <c r="N34" s="2" t="s">
        <v>78</v>
      </c>
      <c r="O34" s="2">
        <v>1</v>
      </c>
      <c r="P34" s="2"/>
      <c r="Q34" s="44"/>
      <c r="R34" s="2"/>
      <c r="S34" s="2"/>
      <c r="T34" s="44"/>
      <c r="U34" s="2"/>
      <c r="V34" s="456"/>
      <c r="W34" s="86">
        <f>Y29*2+Y30*7+Y31*1+Y32*0+Y33*0+Y34*8</f>
        <v>34.299999999999997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56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57"/>
      <c r="W36" s="87">
        <f>W30*4+W34*4+W32*9</f>
        <v>862.7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54"/>
      <c r="D37" s="31" t="str">
        <f>'114.12月菜單'!R12</f>
        <v>香Q米飯</v>
      </c>
      <c r="E37" s="31" t="s">
        <v>15</v>
      </c>
      <c r="F37" s="31"/>
      <c r="G37" s="31" t="str">
        <f>'114.12月菜單'!R13</f>
        <v>鹹豬肉</v>
      </c>
      <c r="H37" s="31" t="s">
        <v>17</v>
      </c>
      <c r="I37" s="31"/>
      <c r="J37" s="31" t="str">
        <f>'114.12月菜單'!R14</f>
        <v>玉米三色</v>
      </c>
      <c r="K37" s="31" t="s">
        <v>17</v>
      </c>
      <c r="L37" s="31"/>
      <c r="M37" s="31" t="str">
        <f>'114.12月菜單'!R15</f>
        <v>大溪滷味豆干(豆)</v>
      </c>
      <c r="N37" s="31" t="s">
        <v>17</v>
      </c>
      <c r="O37" s="31"/>
      <c r="P37" s="31" t="str">
        <f>'114.12月菜單'!R16</f>
        <v>季節蔬菜</v>
      </c>
      <c r="Q37" s="31" t="s">
        <v>52</v>
      </c>
      <c r="R37" s="31"/>
      <c r="S37" s="31" t="str">
        <f>'114.12月菜單'!R17</f>
        <v>冬瓜湯</v>
      </c>
      <c r="T37" s="31" t="s">
        <v>53</v>
      </c>
      <c r="U37" s="31"/>
      <c r="V37" s="455"/>
      <c r="W37" s="32" t="s">
        <v>136</v>
      </c>
      <c r="X37" s="33" t="s">
        <v>19</v>
      </c>
      <c r="Y37" s="34">
        <v>6.4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54"/>
      <c r="D38" s="2" t="s">
        <v>24</v>
      </c>
      <c r="E38" s="2"/>
      <c r="F38" s="2">
        <v>120</v>
      </c>
      <c r="G38" s="136" t="s">
        <v>59</v>
      </c>
      <c r="H38" s="137"/>
      <c r="I38" s="2">
        <v>40</v>
      </c>
      <c r="J38" s="2" t="s">
        <v>155</v>
      </c>
      <c r="K38" s="2"/>
      <c r="L38" s="2">
        <v>40</v>
      </c>
      <c r="M38" s="2" t="s">
        <v>148</v>
      </c>
      <c r="N38" s="2" t="s">
        <v>104</v>
      </c>
      <c r="O38" s="2">
        <v>20</v>
      </c>
      <c r="P38" s="2" t="s">
        <v>63</v>
      </c>
      <c r="Q38" s="2"/>
      <c r="R38" s="2">
        <v>120</v>
      </c>
      <c r="S38" s="2" t="s">
        <v>100</v>
      </c>
      <c r="T38" s="2"/>
      <c r="U38" s="2">
        <v>30</v>
      </c>
      <c r="V38" s="456"/>
      <c r="W38" s="88">
        <f>Y37*15+Y38*0+Y39*5+Y40*0+Y41*15+Y42*12+15</f>
        <v>121</v>
      </c>
      <c r="X38" s="37" t="s">
        <v>25</v>
      </c>
      <c r="Y38" s="38">
        <v>2.7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12</v>
      </c>
      <c r="C39" s="454"/>
      <c r="D39" s="2"/>
      <c r="E39" s="2"/>
      <c r="F39" s="2"/>
      <c r="G39" s="461" t="s">
        <v>102</v>
      </c>
      <c r="H39" s="462"/>
      <c r="I39" s="2">
        <v>50</v>
      </c>
      <c r="J39" s="2" t="s">
        <v>257</v>
      </c>
      <c r="K39" s="44"/>
      <c r="L39" s="2">
        <v>5</v>
      </c>
      <c r="M39" s="2" t="s">
        <v>126</v>
      </c>
      <c r="N39" s="2" t="s">
        <v>104</v>
      </c>
      <c r="O39" s="2">
        <v>20</v>
      </c>
      <c r="P39" s="2"/>
      <c r="Q39" s="2"/>
      <c r="R39" s="2"/>
      <c r="S39" s="468" t="s">
        <v>103</v>
      </c>
      <c r="T39" s="469"/>
      <c r="U39" s="2">
        <v>1</v>
      </c>
      <c r="V39" s="456"/>
      <c r="W39" s="39" t="s">
        <v>135</v>
      </c>
      <c r="X39" s="40" t="s">
        <v>27</v>
      </c>
      <c r="Y39" s="38">
        <v>2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54"/>
      <c r="D40" s="2"/>
      <c r="E40" s="2"/>
      <c r="F40" s="2"/>
      <c r="G40" s="2"/>
      <c r="H40" s="2"/>
      <c r="I40" s="2"/>
      <c r="J40" s="2" t="s">
        <v>98</v>
      </c>
      <c r="K40" s="44"/>
      <c r="L40" s="2">
        <v>5</v>
      </c>
      <c r="M40" s="2" t="s">
        <v>125</v>
      </c>
      <c r="N40" s="2"/>
      <c r="O40" s="2">
        <v>10</v>
      </c>
      <c r="P40" s="2"/>
      <c r="Q40" s="2"/>
      <c r="R40" s="2"/>
      <c r="S40" s="2"/>
      <c r="T40" s="2"/>
      <c r="U40" s="2"/>
      <c r="V40" s="456"/>
      <c r="W40" s="86">
        <f>Y37*0+Y38*5+Y39*0+Y40*5+Y41*0+Y42*4</f>
        <v>28.5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50" t="s">
        <v>32</v>
      </c>
      <c r="C41" s="454"/>
      <c r="D41" s="2"/>
      <c r="E41" s="2"/>
      <c r="F41" s="2"/>
      <c r="G41" s="2"/>
      <c r="H41" s="2"/>
      <c r="I41" s="2"/>
      <c r="J41" s="2"/>
      <c r="K41" s="85"/>
      <c r="L41" s="2"/>
      <c r="M41" s="2"/>
      <c r="N41" s="44"/>
      <c r="O41" s="2"/>
      <c r="P41" s="2"/>
      <c r="Q41" s="2"/>
      <c r="R41" s="2"/>
      <c r="S41" s="2"/>
      <c r="T41" s="44"/>
      <c r="U41" s="2"/>
      <c r="V41" s="456"/>
      <c r="W41" s="39" t="s">
        <v>87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50"/>
      <c r="C42" s="454"/>
      <c r="D42" s="2"/>
      <c r="E42" s="151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56"/>
      <c r="W42" s="86">
        <f>Y37*2+Y38*7+Y39*1+Y40*0+Y41*0+Y42*8</f>
        <v>33.700000000000003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94"/>
      <c r="E43" s="151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56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50" ph="1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57"/>
      <c r="W44" s="87">
        <f>W38*4+W42*4+W40*9</f>
        <v>875.3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45" ph="1"/>
      <c r="E45" s="72"/>
      <c r="F45" s="15"/>
      <c r="G45" s="15"/>
      <c r="H45" s="72"/>
      <c r="I45" s="15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73"/>
      <c r="AB45" s="55"/>
    </row>
    <row r="46" spans="2:33">
      <c r="B46" s="55"/>
      <c r="C46" s="60"/>
      <c r="D46" s="463"/>
      <c r="E46" s="463"/>
      <c r="F46" s="467"/>
      <c r="G46" s="467"/>
      <c r="H46" s="74"/>
      <c r="K46" s="74"/>
      <c r="N46" s="74"/>
      <c r="Q46" s="74"/>
      <c r="T46" s="74"/>
    </row>
  </sheetData>
  <mergeCells count="27">
    <mergeCell ref="B41:B42"/>
    <mergeCell ref="C13:C18"/>
    <mergeCell ref="V13:V20"/>
    <mergeCell ref="B17:B18"/>
    <mergeCell ref="B25:B26"/>
    <mergeCell ref="B33:B34"/>
    <mergeCell ref="S39:T39"/>
    <mergeCell ref="J16:K16"/>
    <mergeCell ref="G39:H39"/>
    <mergeCell ref="B1:Y1"/>
    <mergeCell ref="B2:G2"/>
    <mergeCell ref="C5:C10"/>
    <mergeCell ref="V5:V12"/>
    <mergeCell ref="B9:B10"/>
    <mergeCell ref="F3:K3"/>
    <mergeCell ref="M7:N7"/>
    <mergeCell ref="D46:G46"/>
    <mergeCell ref="C29:C34"/>
    <mergeCell ref="V29:V36"/>
    <mergeCell ref="C21:C26"/>
    <mergeCell ref="V21:V28"/>
    <mergeCell ref="J45:Y45"/>
    <mergeCell ref="C37:C42"/>
    <mergeCell ref="V37:V44"/>
    <mergeCell ref="G31:H31"/>
    <mergeCell ref="J31:K31"/>
    <mergeCell ref="S23:T2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18" zoomScale="75" zoomScaleNormal="75" workbookViewId="0">
      <selection activeCell="J34" sqref="J34:M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51" t="s">
        <v>261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3"/>
      <c r="AB1" s="5"/>
    </row>
    <row r="2" spans="2:33" s="4" customFormat="1" ht="13.5" customHeight="1">
      <c r="B2" s="452"/>
      <c r="C2" s="453"/>
      <c r="D2" s="453"/>
      <c r="E2" s="453"/>
      <c r="F2" s="453"/>
      <c r="G2" s="45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58" t="s">
        <v>112</v>
      </c>
      <c r="G3" s="458"/>
      <c r="H3" s="458"/>
      <c r="I3" s="458"/>
      <c r="J3" s="458"/>
      <c r="K3" s="458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49.95" customHeight="1">
      <c r="B5" s="30">
        <v>12</v>
      </c>
      <c r="C5" s="454"/>
      <c r="D5" s="31" t="str">
        <f>'114.12月菜單'!B21</f>
        <v>香Q米飯</v>
      </c>
      <c r="E5" s="31" t="s">
        <v>15</v>
      </c>
      <c r="F5" s="1" t="s">
        <v>16</v>
      </c>
      <c r="G5" s="31" t="str">
        <f>'114.12月菜單'!B22</f>
        <v>香芋燒雞</v>
      </c>
      <c r="H5" s="31" t="s">
        <v>17</v>
      </c>
      <c r="I5" s="1" t="s">
        <v>114</v>
      </c>
      <c r="J5" s="31" t="str">
        <f>'114.12月菜單'!B23</f>
        <v>客家小炒</v>
      </c>
      <c r="K5" s="31" t="s">
        <v>17</v>
      </c>
      <c r="L5" s="1" t="s">
        <v>114</v>
      </c>
      <c r="M5" s="31" t="str">
        <f>'114.12月菜單'!B24</f>
        <v>香菇燴白菜</v>
      </c>
      <c r="N5" s="31" t="s">
        <v>17</v>
      </c>
      <c r="O5" s="1" t="s">
        <v>114</v>
      </c>
      <c r="P5" s="31" t="str">
        <f>'114.12月菜單'!B25</f>
        <v>季節蔬菜</v>
      </c>
      <c r="Q5" s="31" t="s">
        <v>115</v>
      </c>
      <c r="R5" s="1" t="s">
        <v>114</v>
      </c>
      <c r="S5" s="31" t="str">
        <f>'114.12月菜單'!B26</f>
        <v>紫菜蛋花湯</v>
      </c>
      <c r="T5" s="31" t="s">
        <v>175</v>
      </c>
      <c r="U5" s="1" t="s">
        <v>16</v>
      </c>
      <c r="V5" s="455"/>
      <c r="W5" s="32" t="s">
        <v>176</v>
      </c>
      <c r="X5" s="33" t="s">
        <v>19</v>
      </c>
      <c r="Y5" s="34">
        <v>6.2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54"/>
      <c r="D6" s="2" t="s">
        <v>116</v>
      </c>
      <c r="E6" s="2"/>
      <c r="F6" s="2">
        <v>120</v>
      </c>
      <c r="G6" s="2" t="s">
        <v>256</v>
      </c>
      <c r="H6" s="2"/>
      <c r="I6" s="2">
        <v>70</v>
      </c>
      <c r="J6" s="94" t="s">
        <v>225</v>
      </c>
      <c r="K6" s="131" t="s">
        <v>104</v>
      </c>
      <c r="L6" s="132">
        <v>45</v>
      </c>
      <c r="M6" s="2" t="s">
        <v>129</v>
      </c>
      <c r="N6" s="2"/>
      <c r="O6" s="2">
        <v>40</v>
      </c>
      <c r="P6" s="2" t="s">
        <v>117</v>
      </c>
      <c r="Q6" s="2"/>
      <c r="R6" s="2">
        <v>120</v>
      </c>
      <c r="S6" s="2" t="s">
        <v>235</v>
      </c>
      <c r="T6" s="2"/>
      <c r="U6" s="2">
        <v>1</v>
      </c>
      <c r="V6" s="456"/>
      <c r="W6" s="88">
        <f>Y5*15+Y6*0+Y7*5+Y8*0+Y9*15+Y10*12+15</f>
        <v>118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15</v>
      </c>
      <c r="C7" s="454"/>
      <c r="D7" s="2"/>
      <c r="E7" s="2"/>
      <c r="F7" s="2"/>
      <c r="G7" s="2" t="s">
        <v>167</v>
      </c>
      <c r="H7" s="2"/>
      <c r="I7" s="2">
        <v>10</v>
      </c>
      <c r="J7" s="56" t="s">
        <v>172</v>
      </c>
      <c r="K7" s="133" t="s">
        <v>78</v>
      </c>
      <c r="L7" s="138">
        <v>3</v>
      </c>
      <c r="M7" s="2" t="s">
        <v>221</v>
      </c>
      <c r="N7" s="85"/>
      <c r="O7" s="2">
        <v>10</v>
      </c>
      <c r="P7" s="2"/>
      <c r="Q7" s="2"/>
      <c r="R7" s="2"/>
      <c r="S7" s="2" t="s">
        <v>105</v>
      </c>
      <c r="T7" s="44"/>
      <c r="U7" s="2">
        <v>10</v>
      </c>
      <c r="V7" s="456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54"/>
      <c r="D8" s="2"/>
      <c r="E8" s="2"/>
      <c r="F8" s="2"/>
      <c r="G8" s="2" t="s">
        <v>234</v>
      </c>
      <c r="H8" s="44"/>
      <c r="I8" s="2">
        <v>10</v>
      </c>
      <c r="J8" s="29" t="s">
        <v>102</v>
      </c>
      <c r="K8" s="133"/>
      <c r="L8" s="138">
        <v>5</v>
      </c>
      <c r="M8" s="2" t="s">
        <v>223</v>
      </c>
      <c r="N8" s="85"/>
      <c r="O8" s="2">
        <v>1</v>
      </c>
      <c r="P8" s="2"/>
      <c r="Q8" s="44"/>
      <c r="R8" s="2"/>
      <c r="S8" s="474" t="s">
        <v>103</v>
      </c>
      <c r="T8" s="475"/>
      <c r="U8" s="92">
        <v>1</v>
      </c>
      <c r="V8" s="456"/>
      <c r="W8" s="86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50" t="s">
        <v>149</v>
      </c>
      <c r="C9" s="454"/>
      <c r="D9" s="2"/>
      <c r="E9" s="2"/>
      <c r="F9" s="2"/>
      <c r="G9" s="2"/>
      <c r="H9" s="44"/>
      <c r="I9" s="2"/>
      <c r="J9" s="56"/>
      <c r="K9" s="133"/>
      <c r="L9" s="93"/>
      <c r="M9" s="2" t="s">
        <v>98</v>
      </c>
      <c r="N9" s="85"/>
      <c r="O9" s="2">
        <v>1</v>
      </c>
      <c r="P9" s="2"/>
      <c r="Q9" s="44"/>
      <c r="R9" s="2"/>
      <c r="S9" s="2"/>
      <c r="T9" s="2"/>
      <c r="U9" s="2"/>
      <c r="V9" s="456"/>
      <c r="W9" s="39" t="s">
        <v>134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50"/>
      <c r="C10" s="454"/>
      <c r="D10" s="2"/>
      <c r="E10" s="2"/>
      <c r="F10" s="2"/>
      <c r="G10" s="2"/>
      <c r="H10" s="44"/>
      <c r="I10" s="2"/>
      <c r="J10" s="2"/>
      <c r="K10" s="44"/>
      <c r="L10" s="2"/>
      <c r="M10" s="461" t="s">
        <v>171</v>
      </c>
      <c r="N10" s="462"/>
      <c r="O10" s="2">
        <v>10</v>
      </c>
      <c r="P10" s="2"/>
      <c r="Q10" s="44"/>
      <c r="R10" s="2"/>
      <c r="S10" s="2"/>
      <c r="T10" s="2"/>
      <c r="U10" s="2"/>
      <c r="V10" s="456"/>
      <c r="W10" s="86">
        <f>Y5*2+Y6*7+Y7*1+Y8*0+Y9*0+Y10*8</f>
        <v>33.300000000000004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83"/>
      <c r="U11" s="2"/>
      <c r="V11" s="45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57"/>
      <c r="W12" s="87">
        <f>W6*4+W10*4+W8*9</f>
        <v>861.7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54"/>
      <c r="D13" s="31" t="str">
        <f>'114.12月菜單'!F21</f>
        <v>糙米飯</v>
      </c>
      <c r="E13" s="31" t="s">
        <v>15</v>
      </c>
      <c r="F13" s="31"/>
      <c r="G13" s="31" t="str">
        <f>'114.12月菜單'!F22</f>
        <v>黑胡椒豬排</v>
      </c>
      <c r="H13" s="31" t="s">
        <v>313</v>
      </c>
      <c r="I13" s="31"/>
      <c r="J13" s="31" t="str">
        <f>'114.12月菜單'!F23</f>
        <v>麻婆豆腐(豆)</v>
      </c>
      <c r="K13" s="31" t="s">
        <v>17</v>
      </c>
      <c r="L13" s="31"/>
      <c r="M13" s="31" t="str">
        <f>'114.12月菜單'!F24</f>
        <v>沙茶黑輪(加)</v>
      </c>
      <c r="N13" s="31" t="s">
        <v>17</v>
      </c>
      <c r="O13" s="31"/>
      <c r="P13" s="31" t="str">
        <f>'114.12月菜單'!F25</f>
        <v>季節蔬菜</v>
      </c>
      <c r="Q13" s="31" t="s">
        <v>18</v>
      </c>
      <c r="R13" s="31"/>
      <c r="S13" s="31" t="str">
        <f>'114.12月菜單'!F26</f>
        <v>鮮蔬湯</v>
      </c>
      <c r="T13" s="31" t="s">
        <v>17</v>
      </c>
      <c r="U13" s="31"/>
      <c r="V13" s="455"/>
      <c r="W13" s="32" t="s">
        <v>55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54"/>
      <c r="D14" s="2" t="s">
        <v>109</v>
      </c>
      <c r="E14" s="2"/>
      <c r="F14" s="2">
        <v>40</v>
      </c>
      <c r="G14" s="459" t="s">
        <v>325</v>
      </c>
      <c r="H14" s="460"/>
      <c r="I14" s="2">
        <v>40</v>
      </c>
      <c r="J14" s="2" t="s">
        <v>99</v>
      </c>
      <c r="K14" s="2" t="s">
        <v>104</v>
      </c>
      <c r="L14" s="2">
        <v>60</v>
      </c>
      <c r="M14" s="2" t="s">
        <v>90</v>
      </c>
      <c r="N14" s="2"/>
      <c r="O14" s="2">
        <v>40</v>
      </c>
      <c r="P14" s="2" t="s">
        <v>63</v>
      </c>
      <c r="Q14" s="2"/>
      <c r="R14" s="2">
        <v>120</v>
      </c>
      <c r="S14" s="2" t="s">
        <v>101</v>
      </c>
      <c r="T14" s="2"/>
      <c r="U14" s="2">
        <v>30</v>
      </c>
      <c r="V14" s="456"/>
      <c r="W14" s="88">
        <f>Y13*15+Y14*0+Y15*5+Y16*0+Y17*15+Y18*12+15</f>
        <v>115</v>
      </c>
      <c r="X14" s="37" t="s">
        <v>25</v>
      </c>
      <c r="Y14" s="38">
        <v>2.9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16</v>
      </c>
      <c r="C15" s="454"/>
      <c r="D15" s="2" t="s">
        <v>24</v>
      </c>
      <c r="E15" s="2"/>
      <c r="F15" s="2">
        <v>80</v>
      </c>
      <c r="G15" s="2"/>
      <c r="H15" s="2"/>
      <c r="I15" s="2"/>
      <c r="J15" s="2" t="s">
        <v>60</v>
      </c>
      <c r="K15" s="2"/>
      <c r="L15" s="2">
        <v>3</v>
      </c>
      <c r="M15" s="2" t="s">
        <v>127</v>
      </c>
      <c r="N15" s="85" t="s">
        <v>107</v>
      </c>
      <c r="O15" s="2">
        <v>20</v>
      </c>
      <c r="P15" s="2"/>
      <c r="Q15" s="2"/>
      <c r="R15" s="2"/>
      <c r="S15" s="2" t="s">
        <v>105</v>
      </c>
      <c r="T15" s="2"/>
      <c r="U15" s="2">
        <v>10</v>
      </c>
      <c r="V15" s="456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54"/>
      <c r="D16" s="2"/>
      <c r="E16" s="2"/>
      <c r="F16" s="2"/>
      <c r="G16" s="2"/>
      <c r="H16" s="2"/>
      <c r="I16" s="2"/>
      <c r="J16" s="2"/>
      <c r="K16" s="44"/>
      <c r="L16" s="2"/>
      <c r="M16" s="2" t="s">
        <v>161</v>
      </c>
      <c r="N16" s="44"/>
      <c r="O16" s="2">
        <v>1</v>
      </c>
      <c r="P16" s="2"/>
      <c r="Q16" s="44"/>
      <c r="R16" s="2"/>
      <c r="S16" s="2" t="s">
        <v>98</v>
      </c>
      <c r="T16" s="44"/>
      <c r="U16" s="2">
        <v>1</v>
      </c>
      <c r="V16" s="456"/>
      <c r="W16" s="86">
        <f>Y13*0+Y14*5+Y15*0+Y16*5+Y17*0+Y18*4</f>
        <v>29.5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50" t="s">
        <v>38</v>
      </c>
      <c r="C17" s="454"/>
      <c r="D17" s="44"/>
      <c r="E17" s="44"/>
      <c r="F17" s="2"/>
      <c r="G17" s="2"/>
      <c r="H17" s="44"/>
      <c r="I17" s="2"/>
      <c r="J17" s="2"/>
      <c r="K17" s="44"/>
      <c r="L17" s="2"/>
      <c r="M17" s="2" t="s">
        <v>125</v>
      </c>
      <c r="N17" s="44"/>
      <c r="O17" s="2">
        <v>10</v>
      </c>
      <c r="P17" s="2"/>
      <c r="Q17" s="44"/>
      <c r="R17" s="2"/>
      <c r="S17" s="2" t="s">
        <v>80</v>
      </c>
      <c r="T17" s="83"/>
      <c r="U17" s="2">
        <v>1</v>
      </c>
      <c r="V17" s="456"/>
      <c r="W17" s="39" t="s">
        <v>87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50"/>
      <c r="C18" s="454"/>
      <c r="D18" s="44"/>
      <c r="E18" s="44"/>
      <c r="F18" s="2"/>
      <c r="G18" s="2"/>
      <c r="H18" s="44"/>
      <c r="I18" s="2"/>
      <c r="J18" s="2"/>
      <c r="K18" s="44"/>
      <c r="L18" s="2"/>
      <c r="M18" s="2"/>
      <c r="N18" s="85"/>
      <c r="O18" s="2"/>
      <c r="P18" s="2"/>
      <c r="Q18" s="44"/>
      <c r="R18" s="2"/>
      <c r="S18" s="96"/>
      <c r="T18" s="96"/>
      <c r="U18" s="96"/>
      <c r="V18" s="456"/>
      <c r="W18" s="86">
        <f>Y13*2+Y14*7+Y15*1+Y16*0+Y17*0+Y18*8-0.8</f>
        <v>33.5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5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57"/>
      <c r="W20" s="87">
        <f>W14*4+W18*4+W16*9</f>
        <v>859.5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54"/>
      <c r="D21" s="31" t="str">
        <f>'114.12月菜單'!J21</f>
        <v>香Q米飯</v>
      </c>
      <c r="E21" s="31" t="s">
        <v>15</v>
      </c>
      <c r="F21" s="31"/>
      <c r="G21" s="31" t="str">
        <f>'114.12月菜單'!J22</f>
        <v>特製香烤雞排</v>
      </c>
      <c r="H21" s="31" t="s">
        <v>89</v>
      </c>
      <c r="I21" s="31"/>
      <c r="J21" s="31" t="str">
        <f>'114.12月菜單'!J23</f>
        <v>韓式燒肉片</v>
      </c>
      <c r="K21" s="31" t="s">
        <v>17</v>
      </c>
      <c r="L21" s="31"/>
      <c r="M21" s="31" t="str">
        <f>'114.12月菜單'!J24</f>
        <v>滷蛋</v>
      </c>
      <c r="N21" s="31" t="s">
        <v>313</v>
      </c>
      <c r="O21" s="31"/>
      <c r="P21" s="31" t="str">
        <f>'114.12月菜單'!J25</f>
        <v>季節蔬菜</v>
      </c>
      <c r="Q21" s="31" t="s">
        <v>18</v>
      </c>
      <c r="R21" s="31"/>
      <c r="S21" s="31" t="str">
        <f>'114.12月菜單'!J26</f>
        <v>冬瓜鮮菇湯</v>
      </c>
      <c r="T21" s="31" t="s">
        <v>17</v>
      </c>
      <c r="U21" s="31"/>
      <c r="V21" s="455"/>
      <c r="W21" s="32" t="s">
        <v>136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9" customHeight="1">
      <c r="B22" s="36" t="s">
        <v>8</v>
      </c>
      <c r="C22" s="454"/>
      <c r="D22" s="2" t="s">
        <v>24</v>
      </c>
      <c r="E22" s="2"/>
      <c r="F22" s="2">
        <v>120</v>
      </c>
      <c r="G22" s="136" t="s">
        <v>163</v>
      </c>
      <c r="H22" s="137"/>
      <c r="I22" s="2">
        <v>70</v>
      </c>
      <c r="J22" s="2" t="s">
        <v>101</v>
      </c>
      <c r="K22" s="2"/>
      <c r="L22" s="2">
        <v>40</v>
      </c>
      <c r="M22" s="2" t="s">
        <v>227</v>
      </c>
      <c r="N22" s="2"/>
      <c r="O22" s="2">
        <v>55</v>
      </c>
      <c r="P22" s="2" t="s">
        <v>63</v>
      </c>
      <c r="Q22" s="2"/>
      <c r="R22" s="2">
        <v>120</v>
      </c>
      <c r="S22" s="2" t="s">
        <v>100</v>
      </c>
      <c r="T22" s="2"/>
      <c r="U22" s="2">
        <v>30</v>
      </c>
      <c r="V22" s="456"/>
      <c r="W22" s="88">
        <f>Y21*15+Y22*0+Y23*5+Y24*0+Y25*15+Y26*12+15</f>
        <v>115</v>
      </c>
      <c r="X22" s="37" t="s">
        <v>25</v>
      </c>
      <c r="Y22" s="38">
        <v>2.7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17</v>
      </c>
      <c r="C23" s="454"/>
      <c r="D23" s="2"/>
      <c r="E23" s="2"/>
      <c r="F23" s="2"/>
      <c r="G23" s="2"/>
      <c r="H23" s="2"/>
      <c r="I23" s="2"/>
      <c r="J23" s="139" t="s">
        <v>98</v>
      </c>
      <c r="K23" s="142"/>
      <c r="L23" s="2">
        <v>1</v>
      </c>
      <c r="M23" s="2"/>
      <c r="N23" s="2"/>
      <c r="O23" s="2"/>
      <c r="P23" s="2"/>
      <c r="Q23" s="2"/>
      <c r="R23" s="2"/>
      <c r="S23" s="2" t="s">
        <v>221</v>
      </c>
      <c r="T23" s="2"/>
      <c r="U23" s="2">
        <v>10</v>
      </c>
      <c r="V23" s="456"/>
      <c r="W23" s="39" t="s">
        <v>140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54"/>
      <c r="D24" s="2"/>
      <c r="E24" s="2"/>
      <c r="F24" s="2"/>
      <c r="G24" s="2"/>
      <c r="H24" s="44"/>
      <c r="I24" s="2"/>
      <c r="J24" s="461" t="s">
        <v>171</v>
      </c>
      <c r="K24" s="462"/>
      <c r="L24" s="2">
        <v>20</v>
      </c>
      <c r="M24" s="2"/>
      <c r="N24" s="44"/>
      <c r="O24" s="2"/>
      <c r="P24" s="2"/>
      <c r="Q24" s="44"/>
      <c r="R24" s="2"/>
      <c r="S24" s="2" t="s">
        <v>103</v>
      </c>
      <c r="T24" s="2"/>
      <c r="U24" s="2">
        <v>1</v>
      </c>
      <c r="V24" s="456"/>
      <c r="W24" s="86">
        <f>Y21*0+Y22*5+Y23*0+Y24*5+Y25*0+Y26*4</f>
        <v>28.5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50" t="s">
        <v>39</v>
      </c>
      <c r="C25" s="454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456"/>
      <c r="W25" s="39" t="s">
        <v>87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50"/>
      <c r="C26" s="454"/>
      <c r="D26" s="85"/>
      <c r="E26" s="85"/>
      <c r="F26" s="2"/>
      <c r="G26" s="61"/>
      <c r="H26" s="44"/>
      <c r="I26" s="2"/>
      <c r="J26" s="2"/>
      <c r="K26" s="44"/>
      <c r="L26" s="2"/>
      <c r="M26" s="2"/>
      <c r="N26" s="85"/>
      <c r="O26" s="2"/>
      <c r="P26" s="2"/>
      <c r="Q26" s="44"/>
      <c r="R26" s="2"/>
      <c r="S26" s="2"/>
      <c r="T26" s="83"/>
      <c r="U26" s="2"/>
      <c r="V26" s="456"/>
      <c r="W26" s="86">
        <f>Y21*2+Y22*7+Y23*1+Y24*0+Y25*0+Y26*8</f>
        <v>32.900000000000006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36</v>
      </c>
      <c r="C27" s="63"/>
      <c r="D27" s="85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5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209"/>
      <c r="E28" s="174"/>
      <c r="F28" s="175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57"/>
      <c r="W28" s="87">
        <f>W22*4+W26*4+W24*9</f>
        <v>848.1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54"/>
      <c r="D29" s="147" t="str">
        <f>'114.12月菜單'!N21</f>
        <v>香Q米飯</v>
      </c>
      <c r="E29" s="147" t="s">
        <v>15</v>
      </c>
      <c r="F29" s="147"/>
      <c r="G29" s="31" t="str">
        <f>'114.12月菜單'!N22</f>
        <v>可樂豬腳(醃)</v>
      </c>
      <c r="H29" s="31" t="s">
        <v>17</v>
      </c>
      <c r="I29" s="31"/>
      <c r="J29" s="31" t="str">
        <f>'114.12月菜單'!N23</f>
        <v>獅子頭X1(加)</v>
      </c>
      <c r="K29" s="31" t="s">
        <v>313</v>
      </c>
      <c r="L29" s="31"/>
      <c r="M29" s="31" t="str">
        <f>'114.12月菜單'!N24</f>
        <v>蒜香花椰菜</v>
      </c>
      <c r="N29" s="31" t="s">
        <v>49</v>
      </c>
      <c r="O29" s="31"/>
      <c r="P29" s="31" t="str">
        <f>'114.12月菜單'!N25</f>
        <v>季節蔬菜</v>
      </c>
      <c r="Q29" s="31" t="s">
        <v>51</v>
      </c>
      <c r="R29" s="31"/>
      <c r="S29" s="31" t="str">
        <f>'114.12月菜單'!N26</f>
        <v>菇菇蛋花湯/水果</v>
      </c>
      <c r="T29" s="31" t="s">
        <v>49</v>
      </c>
      <c r="U29" s="31"/>
      <c r="V29" s="455" t="s">
        <v>35</v>
      </c>
      <c r="W29" s="32" t="s">
        <v>55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8</v>
      </c>
      <c r="C30" s="454"/>
      <c r="D30" s="2" t="s">
        <v>62</v>
      </c>
      <c r="E30" s="2"/>
      <c r="F30" s="2">
        <v>120</v>
      </c>
      <c r="G30" s="136" t="s">
        <v>147</v>
      </c>
      <c r="H30" s="137" t="s">
        <v>106</v>
      </c>
      <c r="I30" s="2">
        <v>15</v>
      </c>
      <c r="J30" s="459" t="s">
        <v>326</v>
      </c>
      <c r="K30" s="460"/>
      <c r="L30" s="2">
        <v>30</v>
      </c>
      <c r="M30" s="94" t="s">
        <v>153</v>
      </c>
      <c r="N30" s="92"/>
      <c r="O30" s="92">
        <v>70</v>
      </c>
      <c r="P30" s="2" t="s">
        <v>63</v>
      </c>
      <c r="Q30" s="2"/>
      <c r="R30" s="2">
        <v>120</v>
      </c>
      <c r="S30" s="136" t="s">
        <v>105</v>
      </c>
      <c r="T30" s="137"/>
      <c r="U30" s="2">
        <v>10</v>
      </c>
      <c r="V30" s="456"/>
      <c r="W30" s="88">
        <f>Y29*15+Y30*0+Y31*5+Y32*0+Y33*15+Y34*12</f>
        <v>116.5</v>
      </c>
      <c r="X30" s="37" t="s">
        <v>25</v>
      </c>
      <c r="Y30" s="38">
        <v>2.6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18</v>
      </c>
      <c r="C31" s="454"/>
      <c r="D31" s="2"/>
      <c r="E31" s="2"/>
      <c r="F31" s="2"/>
      <c r="G31" s="2" t="s">
        <v>237</v>
      </c>
      <c r="H31" s="44"/>
      <c r="I31" s="2">
        <v>20</v>
      </c>
      <c r="J31" s="149"/>
      <c r="K31" s="2"/>
      <c r="L31" s="2"/>
      <c r="M31" s="179" t="s">
        <v>98</v>
      </c>
      <c r="N31" s="180"/>
      <c r="O31" s="92">
        <v>10</v>
      </c>
      <c r="P31" s="2"/>
      <c r="Q31" s="2"/>
      <c r="R31" s="2"/>
      <c r="S31" s="2" t="s">
        <v>159</v>
      </c>
      <c r="T31" s="85"/>
      <c r="U31" s="2">
        <v>10</v>
      </c>
      <c r="V31" s="456"/>
      <c r="W31" s="39" t="s">
        <v>141</v>
      </c>
      <c r="X31" s="40" t="s">
        <v>27</v>
      </c>
      <c r="Y31" s="38">
        <v>2.2999999999999998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>
      <c r="B32" s="36" t="s">
        <v>10</v>
      </c>
      <c r="C32" s="454"/>
      <c r="D32" s="44"/>
      <c r="E32" s="44"/>
      <c r="F32" s="2"/>
      <c r="G32" s="461" t="s">
        <v>110</v>
      </c>
      <c r="H32" s="462"/>
      <c r="I32" s="2">
        <v>30</v>
      </c>
      <c r="J32" s="2"/>
      <c r="K32" s="44"/>
      <c r="L32" s="2"/>
      <c r="M32" s="2" t="s">
        <v>98</v>
      </c>
      <c r="N32" s="85"/>
      <c r="O32" s="2">
        <v>1</v>
      </c>
      <c r="P32" s="2"/>
      <c r="Q32" s="44"/>
      <c r="R32" s="2"/>
      <c r="S32" s="2" t="s">
        <v>221</v>
      </c>
      <c r="T32" s="2"/>
      <c r="U32" s="2">
        <v>10</v>
      </c>
      <c r="V32" s="456"/>
      <c r="W32" s="86">
        <f>Y29*0+Y30*5+Y31*0+Y32*5+Y33*0+Y34*4</f>
        <v>28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>
      <c r="B33" s="450" t="s">
        <v>40</v>
      </c>
      <c r="C33" s="454"/>
      <c r="D33" s="44"/>
      <c r="E33" s="44"/>
      <c r="F33" s="2"/>
      <c r="G33" s="161"/>
      <c r="H33" s="149"/>
      <c r="I33" s="2"/>
      <c r="J33" s="2"/>
      <c r="K33" s="44"/>
      <c r="L33" s="2"/>
      <c r="M33" s="2"/>
      <c r="N33" s="83"/>
      <c r="O33" s="2"/>
      <c r="P33" s="2"/>
      <c r="Q33" s="44"/>
      <c r="R33" s="2"/>
      <c r="S33" s="2" t="s">
        <v>98</v>
      </c>
      <c r="T33" s="2"/>
      <c r="U33" s="2">
        <v>1</v>
      </c>
      <c r="V33" s="456"/>
      <c r="W33" s="39" t="s">
        <v>87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>
      <c r="B34" s="450"/>
      <c r="C34" s="454"/>
      <c r="D34" s="44"/>
      <c r="E34" s="44"/>
      <c r="F34" s="2"/>
      <c r="G34" s="85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80</v>
      </c>
      <c r="T34" s="2"/>
      <c r="U34" s="2">
        <v>1</v>
      </c>
      <c r="V34" s="456"/>
      <c r="W34" s="86">
        <f>Y29*2+Y30*7+Y31*1+Y32*0+Y33*0+Y34*8</f>
        <v>32.5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56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57"/>
      <c r="W36" s="87">
        <f>W30*4+W34*4+W32*9</f>
        <v>848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54"/>
      <c r="D37" s="31" t="str">
        <f>'114.12月菜單'!R21</f>
        <v>香Q米飯</v>
      </c>
      <c r="E37" s="31" t="s">
        <v>15</v>
      </c>
      <c r="F37" s="31"/>
      <c r="G37" s="31" t="str">
        <f>'114.12月菜單'!R22</f>
        <v>醬汁肉片</v>
      </c>
      <c r="H37" s="31" t="s">
        <v>17</v>
      </c>
      <c r="I37" s="31"/>
      <c r="J37" s="31" t="str">
        <f>'114.12月菜單'!R23</f>
        <v>洋芋四色</v>
      </c>
      <c r="K37" s="31" t="s">
        <v>17</v>
      </c>
      <c r="L37" s="31"/>
      <c r="M37" s="31" t="str">
        <f>'114.12月菜單'!R24</f>
        <v>絞肉豆乾丁</v>
      </c>
      <c r="N37" s="31" t="s">
        <v>17</v>
      </c>
      <c r="O37" s="31"/>
      <c r="P37" s="31" t="str">
        <f>'114.12月菜單'!R25</f>
        <v>季節蔬菜</v>
      </c>
      <c r="Q37" s="31" t="s">
        <v>52</v>
      </c>
      <c r="R37" s="31"/>
      <c r="S37" s="31" t="str">
        <f>'114.12月菜單'!R26</f>
        <v>榨菜肉絲湯(醃)</v>
      </c>
      <c r="T37" s="31" t="s">
        <v>166</v>
      </c>
      <c r="U37" s="31"/>
      <c r="V37" s="455"/>
      <c r="W37" s="32" t="s">
        <v>136</v>
      </c>
      <c r="X37" s="33" t="s">
        <v>118</v>
      </c>
      <c r="Y37" s="34">
        <v>6.5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54"/>
      <c r="D38" s="2" t="s">
        <v>24</v>
      </c>
      <c r="E38" s="2"/>
      <c r="F38" s="2">
        <v>120</v>
      </c>
      <c r="G38" s="472" t="s">
        <v>171</v>
      </c>
      <c r="H38" s="473"/>
      <c r="I38" s="2">
        <v>50</v>
      </c>
      <c r="J38" s="2" t="s">
        <v>169</v>
      </c>
      <c r="K38" s="2"/>
      <c r="L38" s="2">
        <v>40</v>
      </c>
      <c r="M38" s="2" t="s">
        <v>324</v>
      </c>
      <c r="N38" s="2"/>
      <c r="O38" s="2">
        <v>10</v>
      </c>
      <c r="P38" s="2" t="s">
        <v>63</v>
      </c>
      <c r="Q38" s="2"/>
      <c r="R38" s="2">
        <v>120</v>
      </c>
      <c r="S38" s="2" t="s">
        <v>157</v>
      </c>
      <c r="T38" s="2" t="s">
        <v>106</v>
      </c>
      <c r="U38" s="2">
        <v>30</v>
      </c>
      <c r="V38" s="456"/>
      <c r="W38" s="88">
        <f>Y37*15+Y38*0+Y39*5+Y40*0+Y41*15+Y42*12+15</f>
        <v>120</v>
      </c>
      <c r="X38" s="37" t="s">
        <v>119</v>
      </c>
      <c r="Y38" s="38">
        <v>2.7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19</v>
      </c>
      <c r="C39" s="454"/>
      <c r="D39" s="2"/>
      <c r="E39" s="2"/>
      <c r="F39" s="2"/>
      <c r="G39" s="2" t="s">
        <v>173</v>
      </c>
      <c r="H39" s="2"/>
      <c r="I39" s="2">
        <v>1</v>
      </c>
      <c r="J39" s="92" t="s">
        <v>257</v>
      </c>
      <c r="K39" s="92"/>
      <c r="L39" s="92">
        <v>5</v>
      </c>
      <c r="M39" s="2" t="s">
        <v>328</v>
      </c>
      <c r="N39" s="2"/>
      <c r="O39" s="2">
        <v>45</v>
      </c>
      <c r="P39" s="2"/>
      <c r="Q39" s="2"/>
      <c r="R39" s="2"/>
      <c r="S39" s="470" t="s">
        <v>102</v>
      </c>
      <c r="T39" s="471"/>
      <c r="U39" s="92">
        <v>10</v>
      </c>
      <c r="V39" s="456"/>
      <c r="W39" s="39" t="s">
        <v>133</v>
      </c>
      <c r="X39" s="40" t="s">
        <v>120</v>
      </c>
      <c r="Y39" s="38">
        <v>1.5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54"/>
      <c r="D40" s="2"/>
      <c r="E40" s="2"/>
      <c r="F40" s="2"/>
      <c r="G40" s="2"/>
      <c r="H40" s="2"/>
      <c r="I40" s="2"/>
      <c r="J40" s="2" t="s">
        <v>155</v>
      </c>
      <c r="K40" s="97"/>
      <c r="L40" s="92">
        <v>5</v>
      </c>
      <c r="M40" s="468"/>
      <c r="N40" s="469"/>
      <c r="O40" s="2"/>
      <c r="P40" s="2"/>
      <c r="Q40" s="2"/>
      <c r="R40" s="2"/>
      <c r="S40" s="2" t="s">
        <v>154</v>
      </c>
      <c r="T40" s="44"/>
      <c r="U40" s="2">
        <v>1</v>
      </c>
      <c r="V40" s="456"/>
      <c r="W40" s="86">
        <f>Y37*0+Y38*5+Y39*0+Y40*5+Y41*0+Y42*4</f>
        <v>28.5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50" t="s">
        <v>32</v>
      </c>
      <c r="C41" s="454"/>
      <c r="D41" s="2"/>
      <c r="E41" s="2"/>
      <c r="F41" s="2"/>
      <c r="G41" s="2"/>
      <c r="H41" s="2"/>
      <c r="I41" s="2"/>
      <c r="J41" s="2" t="s">
        <v>98</v>
      </c>
      <c r="K41" s="44"/>
      <c r="L41" s="2">
        <v>1</v>
      </c>
      <c r="M41" s="2"/>
      <c r="N41" s="2"/>
      <c r="O41" s="2"/>
      <c r="P41" s="2"/>
      <c r="Q41" s="2"/>
      <c r="R41" s="2"/>
      <c r="S41" s="2"/>
      <c r="T41" s="83"/>
      <c r="U41" s="2"/>
      <c r="V41" s="456"/>
      <c r="W41" s="39" t="s">
        <v>134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50"/>
      <c r="C42" s="454"/>
      <c r="D42" s="85"/>
      <c r="E42" s="85"/>
      <c r="F42" s="2"/>
      <c r="G42" s="2"/>
      <c r="H42" s="44"/>
      <c r="I42" s="2"/>
      <c r="J42" s="2"/>
      <c r="K42" s="2"/>
      <c r="L42" s="2"/>
      <c r="M42" s="2"/>
      <c r="N42" s="2"/>
      <c r="O42" s="2"/>
      <c r="P42" s="2"/>
      <c r="Q42" s="44"/>
      <c r="R42" s="2"/>
      <c r="S42" s="2"/>
      <c r="T42" s="44"/>
      <c r="U42" s="2"/>
      <c r="V42" s="456"/>
      <c r="W42" s="86">
        <f>Y37*2+Y38*7+Y39*1+Y40*0+Y41*0+Y42*8</f>
        <v>33.400000000000006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85"/>
      <c r="E43" s="44"/>
      <c r="F43" s="2"/>
      <c r="G43" s="2"/>
      <c r="H43" s="44"/>
      <c r="I43" s="2"/>
      <c r="J43" s="2"/>
      <c r="K43" s="44"/>
      <c r="L43" s="2"/>
      <c r="M43" s="94"/>
      <c r="N43" s="98"/>
      <c r="O43" s="2"/>
      <c r="P43" s="2"/>
      <c r="Q43" s="44"/>
      <c r="R43" s="2"/>
      <c r="S43" s="2"/>
      <c r="T43" s="44"/>
      <c r="U43" s="2"/>
      <c r="V43" s="456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35"/>
      <c r="E44" s="103"/>
      <c r="F44" s="104"/>
      <c r="G44" s="104"/>
      <c r="H44" s="103"/>
      <c r="I44" s="104"/>
      <c r="J44" s="104"/>
      <c r="K44" s="103"/>
      <c r="L44" s="104"/>
      <c r="M44" s="104"/>
      <c r="N44" s="103"/>
      <c r="O44" s="104"/>
      <c r="P44" s="104"/>
      <c r="Q44" s="103"/>
      <c r="R44" s="104"/>
      <c r="S44" s="104"/>
      <c r="T44" s="103"/>
      <c r="U44" s="104"/>
      <c r="V44" s="476"/>
      <c r="W44" s="152">
        <f>W38*4+W42*4+W40*9</f>
        <v>870.1</v>
      </c>
      <c r="X44" s="105"/>
      <c r="Y44" s="106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ht="28.2">
      <c r="B45" s="55"/>
      <c r="C45" s="60"/>
      <c r="D45" s="463"/>
      <c r="E45" s="463"/>
      <c r="F45" s="467"/>
      <c r="G45" s="467"/>
      <c r="H45" s="74"/>
      <c r="K45" s="74"/>
      <c r="M45" s="100"/>
      <c r="N45" s="100"/>
      <c r="O45" s="100"/>
      <c r="Q45" s="74"/>
      <c r="T45" s="74"/>
    </row>
    <row r="46" spans="2:33" ht="28.2">
      <c r="M46" s="100"/>
      <c r="N46" s="100"/>
      <c r="O46" s="100"/>
    </row>
  </sheetData>
  <mergeCells count="28">
    <mergeCell ref="D45:G45"/>
    <mergeCell ref="C21:C26"/>
    <mergeCell ref="V21:V28"/>
    <mergeCell ref="M40:N40"/>
    <mergeCell ref="C37:C42"/>
    <mergeCell ref="V37:V44"/>
    <mergeCell ref="B1:Y1"/>
    <mergeCell ref="B2:G2"/>
    <mergeCell ref="C5:C10"/>
    <mergeCell ref="V5:V12"/>
    <mergeCell ref="B9:B10"/>
    <mergeCell ref="F3:K3"/>
    <mergeCell ref="S8:T8"/>
    <mergeCell ref="M10:N10"/>
    <mergeCell ref="B41:B42"/>
    <mergeCell ref="C13:C18"/>
    <mergeCell ref="V13:V20"/>
    <mergeCell ref="B17:B18"/>
    <mergeCell ref="G14:H14"/>
    <mergeCell ref="J24:K24"/>
    <mergeCell ref="B25:B26"/>
    <mergeCell ref="C29:C34"/>
    <mergeCell ref="V29:V36"/>
    <mergeCell ref="B33:B34"/>
    <mergeCell ref="J30:K30"/>
    <mergeCell ref="G32:H32"/>
    <mergeCell ref="S39:T39"/>
    <mergeCell ref="G38:H38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7" zoomScale="75" zoomScaleNormal="75" workbookViewId="0">
      <selection activeCell="J34" sqref="J34:M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51" t="s">
        <v>262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3"/>
      <c r="AB1" s="5"/>
    </row>
    <row r="2" spans="2:33" s="4" customFormat="1" ht="13.5" customHeight="1">
      <c r="B2" s="452"/>
      <c r="C2" s="453"/>
      <c r="D2" s="453"/>
      <c r="E2" s="453"/>
      <c r="F2" s="453"/>
      <c r="G2" s="45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58" t="s">
        <v>112</v>
      </c>
      <c r="G3" s="458"/>
      <c r="H3" s="458"/>
      <c r="I3" s="458"/>
      <c r="J3" s="458"/>
      <c r="K3" s="458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54"/>
      <c r="D5" s="31" t="str">
        <f>'114.12月菜單'!B30</f>
        <v>香Q米飯</v>
      </c>
      <c r="E5" s="31" t="s">
        <v>15</v>
      </c>
      <c r="F5" s="1" t="s">
        <v>16</v>
      </c>
      <c r="G5" s="31" t="str">
        <f>'114.12月菜單'!B31</f>
        <v>無骨香雞排(炸)(加)</v>
      </c>
      <c r="H5" s="31" t="s">
        <v>77</v>
      </c>
      <c r="I5" s="1" t="s">
        <v>16</v>
      </c>
      <c r="J5" s="31" t="str">
        <f>'114.12月菜單'!B32</f>
        <v>醬油炒蛋</v>
      </c>
      <c r="K5" s="31" t="s">
        <v>232</v>
      </c>
      <c r="L5" s="1" t="s">
        <v>16</v>
      </c>
      <c r="M5" s="31" t="str">
        <f>'114.12月菜單'!B33</f>
        <v>關東滷味(豆)</v>
      </c>
      <c r="N5" s="31" t="s">
        <v>17</v>
      </c>
      <c r="O5" s="1" t="s">
        <v>16</v>
      </c>
      <c r="P5" s="31" t="str">
        <f>'114.12月菜單'!B34</f>
        <v>季節蔬菜</v>
      </c>
      <c r="Q5" s="31" t="s">
        <v>18</v>
      </c>
      <c r="R5" s="1" t="s">
        <v>16</v>
      </c>
      <c r="S5" s="31" t="str">
        <f>'114.12月菜單'!B35</f>
        <v>玉米濃湯(芡)</v>
      </c>
      <c r="T5" s="31" t="s">
        <v>122</v>
      </c>
      <c r="U5" s="1" t="s">
        <v>16</v>
      </c>
      <c r="V5" s="455"/>
      <c r="W5" s="32" t="s">
        <v>136</v>
      </c>
      <c r="X5" s="33" t="s">
        <v>19</v>
      </c>
      <c r="Y5" s="34">
        <v>6.3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54"/>
      <c r="D6" s="2" t="s">
        <v>62</v>
      </c>
      <c r="E6" s="2"/>
      <c r="F6" s="2">
        <v>120</v>
      </c>
      <c r="G6" s="2" t="s">
        <v>220</v>
      </c>
      <c r="H6" s="2" t="s">
        <v>107</v>
      </c>
      <c r="I6" s="2">
        <v>60</v>
      </c>
      <c r="J6" s="2" t="s">
        <v>105</v>
      </c>
      <c r="K6" s="2"/>
      <c r="L6" s="2">
        <v>50</v>
      </c>
      <c r="M6" s="2" t="s">
        <v>90</v>
      </c>
      <c r="N6" s="2"/>
      <c r="O6" s="2">
        <v>70</v>
      </c>
      <c r="P6" s="2" t="s">
        <v>63</v>
      </c>
      <c r="Q6" s="2"/>
      <c r="R6" s="2">
        <v>120</v>
      </c>
      <c r="S6" s="2" t="s">
        <v>155</v>
      </c>
      <c r="T6" s="2"/>
      <c r="U6" s="2">
        <v>20</v>
      </c>
      <c r="V6" s="456"/>
      <c r="W6" s="88">
        <f>Y5*15+Y6*0+Y7*5+Y8*0+Y9*15+Y10*12+15</f>
        <v>119.5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22</v>
      </c>
      <c r="C7" s="454"/>
      <c r="D7" s="2"/>
      <c r="E7" s="2"/>
      <c r="F7" s="2"/>
      <c r="G7" s="461"/>
      <c r="H7" s="462"/>
      <c r="I7" s="2"/>
      <c r="J7" s="2"/>
      <c r="K7" s="2"/>
      <c r="L7" s="2"/>
      <c r="M7" s="2" t="s">
        <v>148</v>
      </c>
      <c r="N7" s="2" t="s">
        <v>104</v>
      </c>
      <c r="O7" s="2">
        <v>10</v>
      </c>
      <c r="P7" s="2"/>
      <c r="Q7" s="2"/>
      <c r="R7" s="2"/>
      <c r="S7" s="2" t="s">
        <v>105</v>
      </c>
      <c r="T7" s="2"/>
      <c r="U7" s="2">
        <v>10</v>
      </c>
      <c r="V7" s="456"/>
      <c r="W7" s="39" t="s">
        <v>133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54"/>
      <c r="D8" s="2"/>
      <c r="E8" s="2"/>
      <c r="F8" s="2"/>
      <c r="G8" s="2"/>
      <c r="H8" s="44"/>
      <c r="I8" s="2"/>
      <c r="J8" s="2"/>
      <c r="K8" s="44"/>
      <c r="L8" s="2"/>
      <c r="M8" s="2" t="s">
        <v>126</v>
      </c>
      <c r="N8" s="2" t="s">
        <v>104</v>
      </c>
      <c r="O8" s="2">
        <v>10</v>
      </c>
      <c r="P8" s="2"/>
      <c r="Q8" s="44"/>
      <c r="R8" s="2"/>
      <c r="S8" s="2"/>
      <c r="T8" s="2"/>
      <c r="U8" s="2"/>
      <c r="V8" s="456"/>
      <c r="W8" s="86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50" t="s">
        <v>37</v>
      </c>
      <c r="C9" s="454"/>
      <c r="D9" s="2"/>
      <c r="E9" s="2"/>
      <c r="F9" s="2"/>
      <c r="G9" s="2"/>
      <c r="H9" s="44"/>
      <c r="I9" s="2"/>
      <c r="J9" s="2"/>
      <c r="K9" s="44"/>
      <c r="L9" s="2"/>
      <c r="M9" s="2" t="s">
        <v>125</v>
      </c>
      <c r="N9" s="83"/>
      <c r="O9" s="2">
        <v>10</v>
      </c>
      <c r="P9" s="2"/>
      <c r="Q9" s="44"/>
      <c r="R9" s="2"/>
      <c r="S9" s="2"/>
      <c r="T9" s="2"/>
      <c r="U9" s="2"/>
      <c r="V9" s="456"/>
      <c r="W9" s="39" t="s">
        <v>134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50"/>
      <c r="C10" s="454"/>
      <c r="D10" s="2"/>
      <c r="E10" s="2"/>
      <c r="F10" s="2"/>
      <c r="G10" s="2"/>
      <c r="H10" s="44"/>
      <c r="I10" s="2"/>
      <c r="J10" s="2"/>
      <c r="K10" s="44"/>
      <c r="L10" s="2"/>
      <c r="M10" s="2"/>
      <c r="N10" s="83"/>
      <c r="O10" s="2"/>
      <c r="P10" s="2"/>
      <c r="Q10" s="44"/>
      <c r="R10" s="2"/>
      <c r="S10" s="2"/>
      <c r="T10" s="44"/>
      <c r="U10" s="2"/>
      <c r="V10" s="456"/>
      <c r="W10" s="86">
        <f>Y5*2+Y6*7+Y7*1+Y8*0+Y9*0+Y10*8</f>
        <v>33.5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5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57"/>
      <c r="W12" s="87">
        <f>W6*4+W10*4+W8*9</f>
        <v>868.5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54"/>
      <c r="D13" s="31" t="str">
        <f>'114.12月菜單'!F30</f>
        <v>五穀飯</v>
      </c>
      <c r="E13" s="31" t="s">
        <v>15</v>
      </c>
      <c r="F13" s="31"/>
      <c r="G13" s="31" t="str">
        <f>'114.12月菜單'!F31</f>
        <v>鹹水雞</v>
      </c>
      <c r="H13" s="31" t="s">
        <v>17</v>
      </c>
      <c r="I13" s="31"/>
      <c r="J13" s="31" t="str">
        <f>'114.12月菜單'!F32</f>
        <v>沙茶豆腐鍋</v>
      </c>
      <c r="K13" s="31" t="s">
        <v>130</v>
      </c>
      <c r="L13" s="31"/>
      <c r="M13" s="31" t="str">
        <f>'114.12月菜單'!F33</f>
        <v>咖哩絞肉</v>
      </c>
      <c r="N13" s="31" t="s">
        <v>168</v>
      </c>
      <c r="O13" s="31"/>
      <c r="P13" s="31" t="str">
        <f>'114.12月菜單'!F34</f>
        <v>季節蔬菜</v>
      </c>
      <c r="Q13" s="31" t="s">
        <v>18</v>
      </c>
      <c r="R13" s="31"/>
      <c r="S13" s="31" t="str">
        <f>'114.12月菜單'!F35</f>
        <v>味噌海芽湯</v>
      </c>
      <c r="T13" s="31" t="s">
        <v>17</v>
      </c>
      <c r="U13" s="31"/>
      <c r="V13" s="455"/>
      <c r="W13" s="32" t="s">
        <v>137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54"/>
      <c r="D14" s="2" t="s">
        <v>231</v>
      </c>
      <c r="E14" s="2"/>
      <c r="F14" s="2">
        <v>40</v>
      </c>
      <c r="G14" s="2" t="s">
        <v>256</v>
      </c>
      <c r="H14" s="2"/>
      <c r="I14" s="2">
        <v>50</v>
      </c>
      <c r="J14" s="129" t="s">
        <v>129</v>
      </c>
      <c r="K14" s="213"/>
      <c r="L14" s="143">
        <v>50</v>
      </c>
      <c r="M14" s="2" t="s">
        <v>169</v>
      </c>
      <c r="N14" s="2"/>
      <c r="O14" s="2">
        <v>45</v>
      </c>
      <c r="P14" s="2" t="s">
        <v>63</v>
      </c>
      <c r="Q14" s="2"/>
      <c r="R14" s="2">
        <v>120</v>
      </c>
      <c r="S14" s="2" t="s">
        <v>111</v>
      </c>
      <c r="T14" s="2"/>
      <c r="U14" s="2">
        <v>1</v>
      </c>
      <c r="V14" s="456"/>
      <c r="W14" s="88">
        <f>Y13*15+Y14*0+Y15*5+Y16*0+Y17*15+Y18*12+15</f>
        <v>123</v>
      </c>
      <c r="X14" s="37" t="s">
        <v>25</v>
      </c>
      <c r="Y14" s="38">
        <v>2.7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23</v>
      </c>
      <c r="C15" s="454"/>
      <c r="D15" s="2" t="s">
        <v>70</v>
      </c>
      <c r="E15" s="2"/>
      <c r="F15" s="2">
        <v>80</v>
      </c>
      <c r="G15" s="2" t="s">
        <v>165</v>
      </c>
      <c r="H15" s="2"/>
      <c r="I15" s="2">
        <v>20</v>
      </c>
      <c r="J15" s="2" t="s">
        <v>159</v>
      </c>
      <c r="K15" s="2"/>
      <c r="L15" s="2">
        <v>10</v>
      </c>
      <c r="M15" s="468" t="s">
        <v>60</v>
      </c>
      <c r="N15" s="469"/>
      <c r="O15" s="2">
        <v>10</v>
      </c>
      <c r="P15" s="2"/>
      <c r="Q15" s="2"/>
      <c r="R15" s="2"/>
      <c r="S15" s="468" t="s">
        <v>164</v>
      </c>
      <c r="T15" s="469"/>
      <c r="U15" s="2">
        <v>5</v>
      </c>
      <c r="V15" s="456"/>
      <c r="W15" s="39" t="s">
        <v>138</v>
      </c>
      <c r="X15" s="40" t="s">
        <v>27</v>
      </c>
      <c r="Y15" s="38">
        <v>2.1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54"/>
      <c r="D16" s="44"/>
      <c r="E16" s="44"/>
      <c r="F16" s="2"/>
      <c r="G16" s="2" t="s">
        <v>128</v>
      </c>
      <c r="H16" s="2"/>
      <c r="I16" s="2">
        <v>15</v>
      </c>
      <c r="J16" s="2" t="s">
        <v>98</v>
      </c>
      <c r="K16" s="85"/>
      <c r="L16" s="2">
        <v>1</v>
      </c>
      <c r="M16" s="2" t="s">
        <v>98</v>
      </c>
      <c r="N16" s="83"/>
      <c r="O16" s="2">
        <v>5</v>
      </c>
      <c r="P16" s="2"/>
      <c r="Q16" s="44"/>
      <c r="R16" s="2"/>
      <c r="S16" s="2" t="s">
        <v>156</v>
      </c>
      <c r="T16" s="83"/>
      <c r="U16" s="2">
        <v>1</v>
      </c>
      <c r="V16" s="456"/>
      <c r="W16" s="86">
        <f>Y13*0+Y14*5+Y15*0+Y16*5+Y17*0+Y18*4</f>
        <v>28.5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50" t="s">
        <v>38</v>
      </c>
      <c r="C17" s="454"/>
      <c r="D17" s="44"/>
      <c r="E17" s="44"/>
      <c r="F17" s="2"/>
      <c r="G17" s="2" t="s">
        <v>255</v>
      </c>
      <c r="H17" s="85" t="s">
        <v>106</v>
      </c>
      <c r="I17" s="2">
        <v>15</v>
      </c>
      <c r="J17" s="2" t="s">
        <v>99</v>
      </c>
      <c r="K17" s="85"/>
      <c r="L17" s="2">
        <v>20</v>
      </c>
      <c r="M17" s="2" t="s">
        <v>150</v>
      </c>
      <c r="N17" s="83"/>
      <c r="O17" s="2">
        <v>1</v>
      </c>
      <c r="P17" s="2"/>
      <c r="Q17" s="44"/>
      <c r="R17" s="2"/>
      <c r="S17" s="2"/>
      <c r="T17" s="44"/>
      <c r="U17" s="2"/>
      <c r="V17" s="456"/>
      <c r="W17" s="39" t="s">
        <v>87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50"/>
      <c r="C18" s="454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6"/>
      <c r="U18" s="2"/>
      <c r="V18" s="456"/>
      <c r="W18" s="86">
        <f>Y13*2+Y14*7+Y15*1+Y16*0+Y17*0+Y18*8</f>
        <v>34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45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57"/>
      <c r="W20" s="87">
        <f>W14*4+W18*4+W16*9</f>
        <v>884.5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54"/>
      <c r="D21" s="31" t="str">
        <f>'114.12月菜單'!J30</f>
        <v>古早味炒飯</v>
      </c>
      <c r="E21" s="31" t="s">
        <v>17</v>
      </c>
      <c r="F21" s="31"/>
      <c r="G21" s="31" t="str">
        <f>'114.12月菜單'!J31</f>
        <v>卡啦翅小腿X1(炸)</v>
      </c>
      <c r="H21" s="31" t="s">
        <v>77</v>
      </c>
      <c r="I21" s="31"/>
      <c r="J21" s="31" t="str">
        <f>'114.12月菜單'!J32</f>
        <v>黑胡椒洋蔥豬柳</v>
      </c>
      <c r="K21" s="31" t="s">
        <v>17</v>
      </c>
      <c r="L21" s="31"/>
      <c r="M21" s="31" t="str">
        <f>'114.12月菜單'!J33</f>
        <v>滷蛋X1</v>
      </c>
      <c r="N21" s="31" t="s">
        <v>97</v>
      </c>
      <c r="O21" s="31"/>
      <c r="P21" s="31" t="str">
        <f>'114.12月菜單'!J34</f>
        <v>季節蔬菜</v>
      </c>
      <c r="Q21" s="31" t="s">
        <v>69</v>
      </c>
      <c r="R21" s="31"/>
      <c r="S21" s="31" t="str">
        <f>'114.12月菜單'!J35</f>
        <v>冬瓜湯/水果</v>
      </c>
      <c r="T21" s="31" t="s">
        <v>67</v>
      </c>
      <c r="U21" s="31"/>
      <c r="V21" s="455" t="s">
        <v>35</v>
      </c>
      <c r="W21" s="32" t="s">
        <v>139</v>
      </c>
      <c r="X21" s="33" t="s">
        <v>81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54"/>
      <c r="D22" s="2" t="s">
        <v>24</v>
      </c>
      <c r="E22" s="2"/>
      <c r="F22" s="2">
        <v>120</v>
      </c>
      <c r="G22" s="2" t="s">
        <v>329</v>
      </c>
      <c r="H22" s="85"/>
      <c r="I22" s="2">
        <v>30</v>
      </c>
      <c r="J22" s="2" t="s">
        <v>59</v>
      </c>
      <c r="K22" s="2"/>
      <c r="L22" s="2">
        <v>40</v>
      </c>
      <c r="M22" s="2" t="s">
        <v>227</v>
      </c>
      <c r="N22" s="2"/>
      <c r="O22" s="2">
        <v>55</v>
      </c>
      <c r="P22" s="2" t="s">
        <v>68</v>
      </c>
      <c r="Q22" s="2"/>
      <c r="R22" s="2">
        <v>120</v>
      </c>
      <c r="S22" s="2" t="s">
        <v>100</v>
      </c>
      <c r="T22" s="2"/>
      <c r="U22" s="2">
        <v>30</v>
      </c>
      <c r="V22" s="456"/>
      <c r="W22" s="88">
        <f>Y21*15+Y22*0+Y23*5+Y24*0+Y25*15+Y26*12</f>
        <v>115</v>
      </c>
      <c r="X22" s="37" t="s">
        <v>82</v>
      </c>
      <c r="Y22" s="38">
        <v>3.4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24</v>
      </c>
      <c r="C23" s="454"/>
      <c r="D23" s="2" t="s">
        <v>257</v>
      </c>
      <c r="E23" s="2"/>
      <c r="F23" s="144">
        <v>1</v>
      </c>
      <c r="G23" s="2"/>
      <c r="H23" s="85"/>
      <c r="I23" s="2"/>
      <c r="J23" s="461" t="s">
        <v>102</v>
      </c>
      <c r="K23" s="462"/>
      <c r="L23" s="2">
        <v>20</v>
      </c>
      <c r="M23" s="2"/>
      <c r="N23" s="2"/>
      <c r="O23" s="2"/>
      <c r="P23" s="2"/>
      <c r="Q23" s="2"/>
      <c r="R23" s="2"/>
      <c r="S23" s="2" t="s">
        <v>103</v>
      </c>
      <c r="T23" s="2"/>
      <c r="U23" s="2">
        <v>1</v>
      </c>
      <c r="V23" s="456"/>
      <c r="W23" s="39" t="s">
        <v>46</v>
      </c>
      <c r="X23" s="40" t="s">
        <v>83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54"/>
      <c r="D24" s="2" t="s">
        <v>60</v>
      </c>
      <c r="E24" s="2"/>
      <c r="F24" s="2">
        <v>10</v>
      </c>
      <c r="G24" s="2"/>
      <c r="H24" s="2"/>
      <c r="I24" s="2"/>
      <c r="J24" s="2"/>
      <c r="K24" s="2"/>
      <c r="L24" s="2"/>
      <c r="M24" s="2"/>
      <c r="N24" s="44"/>
      <c r="O24" s="2"/>
      <c r="P24" s="2"/>
      <c r="Q24" s="44"/>
      <c r="R24" s="2"/>
      <c r="S24" s="2"/>
      <c r="T24" s="83"/>
      <c r="U24" s="2"/>
      <c r="V24" s="456"/>
      <c r="W24" s="86">
        <f>Y21*0+Y22*5+Y23*0+Y24*5+Y25*0+Y26*4</f>
        <v>32</v>
      </c>
      <c r="X24" s="40" t="s">
        <v>84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50" t="s">
        <v>65</v>
      </c>
      <c r="C25" s="454"/>
      <c r="D25" s="2" t="s">
        <v>59</v>
      </c>
      <c r="E25" s="2"/>
      <c r="F25" s="2">
        <v>10</v>
      </c>
      <c r="G25" s="2"/>
      <c r="H25" s="44"/>
      <c r="I25" s="2"/>
      <c r="J25" s="2"/>
      <c r="K25" s="2"/>
      <c r="L25" s="2"/>
      <c r="M25" s="161"/>
      <c r="N25" s="149"/>
      <c r="O25" s="2"/>
      <c r="P25" s="2"/>
      <c r="Q25" s="44"/>
      <c r="R25" s="2"/>
      <c r="S25" s="2"/>
      <c r="T25" s="44"/>
      <c r="U25" s="2"/>
      <c r="V25" s="456"/>
      <c r="W25" s="39" t="s">
        <v>87</v>
      </c>
      <c r="X25" s="40" t="s">
        <v>85</v>
      </c>
      <c r="Y25" s="38">
        <v>1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50"/>
      <c r="C26" s="454"/>
      <c r="D26" s="2" t="s">
        <v>223</v>
      </c>
      <c r="E26" s="127"/>
      <c r="F26" s="128">
        <v>1</v>
      </c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456"/>
      <c r="W26" s="86">
        <f>Y21*2+Y22*7+Y23*1+Y24*0+Y25*0+Y26*8</f>
        <v>37.799999999999997</v>
      </c>
      <c r="X26" s="79" t="s">
        <v>86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63"/>
      <c r="D27" s="2"/>
      <c r="E27" s="2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2"/>
      <c r="U27" s="2"/>
      <c r="V27" s="45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49"/>
      <c r="C28" s="65"/>
      <c r="D28" s="85"/>
      <c r="E28" s="85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57"/>
      <c r="W28" s="87">
        <f>W22*4+W26*4+W24*9</f>
        <v>899.2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>
        <v>12</v>
      </c>
      <c r="C29" s="454"/>
      <c r="D29" s="31" t="str">
        <f>'114.12月菜單'!N30</f>
        <v>行憲紀念日~放假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455"/>
      <c r="W29" s="32" t="s">
        <v>136</v>
      </c>
      <c r="X29" s="33" t="s">
        <v>19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454"/>
      <c r="D30" s="2"/>
      <c r="E30" s="2"/>
      <c r="F30" s="2"/>
      <c r="G30" s="2"/>
      <c r="H30" s="2"/>
      <c r="I30" s="2"/>
      <c r="J30" s="136"/>
      <c r="K30" s="137"/>
      <c r="L30" s="2"/>
      <c r="M30" s="2"/>
      <c r="N30" s="2"/>
      <c r="O30" s="2"/>
      <c r="P30" s="2"/>
      <c r="Q30" s="2"/>
      <c r="R30" s="2"/>
      <c r="S30" s="2"/>
      <c r="T30" s="2"/>
      <c r="U30" s="2"/>
      <c r="V30" s="456"/>
      <c r="W30" s="88">
        <v>0</v>
      </c>
      <c r="X30" s="37" t="s">
        <v>25</v>
      </c>
      <c r="Y30" s="38">
        <v>0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>
        <v>25</v>
      </c>
      <c r="C31" s="454"/>
      <c r="D31" s="2"/>
      <c r="E31" s="2"/>
      <c r="F31" s="2"/>
      <c r="G31" s="2"/>
      <c r="H31" s="2"/>
      <c r="I31" s="2"/>
      <c r="J31" s="2"/>
      <c r="K31" s="2"/>
      <c r="L31" s="2"/>
      <c r="M31" s="2"/>
      <c r="N31" s="85"/>
      <c r="O31" s="2"/>
      <c r="P31" s="2"/>
      <c r="Q31" s="2"/>
      <c r="R31" s="2"/>
      <c r="S31" s="92"/>
      <c r="T31" s="92"/>
      <c r="U31" s="92"/>
      <c r="V31" s="456"/>
      <c r="W31" s="39" t="s">
        <v>46</v>
      </c>
      <c r="X31" s="40" t="s">
        <v>27</v>
      </c>
      <c r="Y31" s="38">
        <v>0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 t="s">
        <v>10</v>
      </c>
      <c r="C32" s="454"/>
      <c r="D32" s="44"/>
      <c r="E32" s="44"/>
      <c r="F32" s="2"/>
      <c r="G32" s="56"/>
      <c r="H32" s="95"/>
      <c r="I32" s="93"/>
      <c r="J32" s="2"/>
      <c r="K32" s="2"/>
      <c r="L32" s="2"/>
      <c r="M32" s="2"/>
      <c r="N32" s="85"/>
      <c r="O32" s="2"/>
      <c r="P32" s="2"/>
      <c r="Q32" s="44"/>
      <c r="R32" s="2"/>
      <c r="S32" s="2"/>
      <c r="T32" s="44"/>
      <c r="U32" s="2"/>
      <c r="V32" s="456"/>
      <c r="W32" s="86">
        <f>Y29*0+Y30*5+Y31*0+Y32*5+Y33*0+Y34*4</f>
        <v>0</v>
      </c>
      <c r="X32" s="40" t="s">
        <v>30</v>
      </c>
      <c r="Y32" s="38">
        <v>0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50" t="s">
        <v>66</v>
      </c>
      <c r="C33" s="454"/>
      <c r="D33" s="44"/>
      <c r="E33" s="44"/>
      <c r="F33" s="2"/>
      <c r="G33" s="2"/>
      <c r="H33" s="2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44"/>
      <c r="U33" s="2"/>
      <c r="V33" s="456"/>
      <c r="W33" s="39" t="s">
        <v>87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50"/>
      <c r="C34" s="454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56"/>
      <c r="W34" s="86">
        <v>0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56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57"/>
      <c r="W36" s="87">
        <f>W30*4+W34*4+W32*9</f>
        <v>0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12</v>
      </c>
      <c r="C37" s="454"/>
      <c r="D37" s="31" t="str">
        <f>'114.12月菜單'!R30</f>
        <v>香Q米飯</v>
      </c>
      <c r="E37" s="31" t="s">
        <v>15</v>
      </c>
      <c r="F37" s="31"/>
      <c r="G37" s="31" t="str">
        <f>'114.12月菜單'!R31</f>
        <v>炭烤雞排</v>
      </c>
      <c r="H37" s="31" t="s">
        <v>89</v>
      </c>
      <c r="I37" s="31"/>
      <c r="J37" s="31" t="str">
        <f>'114.12月菜單'!R32</f>
        <v>國宴白菜滷</v>
      </c>
      <c r="K37" s="31" t="s">
        <v>17</v>
      </c>
      <c r="L37" s="31"/>
      <c r="M37" s="31" t="str">
        <f>'114.12月菜單'!R33</f>
        <v>香滷豆腐丁</v>
      </c>
      <c r="N37" s="31" t="s">
        <v>17</v>
      </c>
      <c r="O37" s="31"/>
      <c r="P37" s="31" t="str">
        <f>'114.12月菜單'!R34</f>
        <v>季節蔬菜</v>
      </c>
      <c r="Q37" s="31" t="s">
        <v>74</v>
      </c>
      <c r="R37" s="31"/>
      <c r="S37" s="31" t="str">
        <f>'114.12月菜單'!R35</f>
        <v>菜頭香菇湯</v>
      </c>
      <c r="T37" s="31" t="s">
        <v>73</v>
      </c>
      <c r="U37" s="31"/>
      <c r="V37" s="455"/>
      <c r="W37" s="32" t="s">
        <v>136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454"/>
      <c r="D38" s="2" t="s">
        <v>24</v>
      </c>
      <c r="E38" s="2"/>
      <c r="F38" s="2">
        <v>120</v>
      </c>
      <c r="G38" s="136" t="s">
        <v>163</v>
      </c>
      <c r="H38" s="162"/>
      <c r="I38" s="143">
        <v>70</v>
      </c>
      <c r="J38" s="2" t="s">
        <v>129</v>
      </c>
      <c r="K38" s="2"/>
      <c r="L38" s="2">
        <v>40</v>
      </c>
      <c r="M38" s="2" t="s">
        <v>306</v>
      </c>
      <c r="N38" s="2"/>
      <c r="O38" s="2">
        <v>50</v>
      </c>
      <c r="P38" s="2" t="s">
        <v>72</v>
      </c>
      <c r="Q38" s="2"/>
      <c r="R38" s="2">
        <v>120</v>
      </c>
      <c r="S38" s="2" t="s">
        <v>170</v>
      </c>
      <c r="T38" s="2"/>
      <c r="U38" s="2">
        <v>30</v>
      </c>
      <c r="V38" s="456"/>
      <c r="W38" s="88">
        <f>Y37*15+Y38*0+Y39*5+Y40*0+Y41*15+Y42*12+15</f>
        <v>115.5</v>
      </c>
      <c r="X38" s="37" t="s">
        <v>25</v>
      </c>
      <c r="Y38" s="38">
        <v>2.7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26</v>
      </c>
      <c r="C39" s="454"/>
      <c r="D39" s="2"/>
      <c r="E39" s="2"/>
      <c r="F39" s="144"/>
      <c r="G39" s="99"/>
      <c r="H39" s="95"/>
      <c r="I39" s="143"/>
      <c r="J39" s="2" t="s">
        <v>98</v>
      </c>
      <c r="K39" s="2"/>
      <c r="L39" s="2">
        <v>1</v>
      </c>
      <c r="M39" s="2"/>
      <c r="N39" s="2"/>
      <c r="O39" s="2"/>
      <c r="P39" s="2"/>
      <c r="Q39" s="2"/>
      <c r="R39" s="2"/>
      <c r="S39" s="2" t="s">
        <v>233</v>
      </c>
      <c r="T39" s="2"/>
      <c r="U39" s="2">
        <v>1</v>
      </c>
      <c r="V39" s="456"/>
      <c r="W39" s="39" t="s">
        <v>133</v>
      </c>
      <c r="X39" s="40" t="s">
        <v>27</v>
      </c>
      <c r="Y39" s="38">
        <v>2.1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454"/>
      <c r="D40" s="2"/>
      <c r="E40" s="2"/>
      <c r="F40" s="2"/>
      <c r="G40" s="2"/>
      <c r="H40" s="2"/>
      <c r="I40" s="2"/>
      <c r="J40" s="461" t="s">
        <v>171</v>
      </c>
      <c r="K40" s="462"/>
      <c r="L40" s="2">
        <v>10</v>
      </c>
      <c r="M40" s="139"/>
      <c r="N40" s="142"/>
      <c r="O40" s="2"/>
      <c r="P40" s="2"/>
      <c r="Q40" s="2"/>
      <c r="R40" s="2"/>
      <c r="S40" s="2" t="s">
        <v>128</v>
      </c>
      <c r="T40" s="2"/>
      <c r="U40" s="2">
        <v>10</v>
      </c>
      <c r="V40" s="456"/>
      <c r="W40" s="86">
        <f>Y37*0+Y38*5+Y39*0+Y40*5+Y41*0+Y42*4</f>
        <v>28.5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50" t="s">
        <v>71</v>
      </c>
      <c r="C41" s="454"/>
      <c r="D41" s="2"/>
      <c r="E41" s="2"/>
      <c r="F41" s="2"/>
      <c r="G41" s="2"/>
      <c r="H41" s="2"/>
      <c r="I41" s="2"/>
      <c r="J41" s="2" t="s">
        <v>221</v>
      </c>
      <c r="K41" s="2"/>
      <c r="L41" s="2">
        <v>10</v>
      </c>
      <c r="M41" s="139"/>
      <c r="N41" s="142"/>
      <c r="O41" s="2"/>
      <c r="P41" s="2"/>
      <c r="Q41" s="2"/>
      <c r="R41" s="2"/>
      <c r="S41" s="2"/>
      <c r="T41" s="44"/>
      <c r="U41" s="2"/>
      <c r="V41" s="456"/>
      <c r="W41" s="39" t="s">
        <v>134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50"/>
      <c r="C42" s="454"/>
      <c r="D42" s="2"/>
      <c r="E42" s="127"/>
      <c r="F42" s="128"/>
      <c r="G42" s="2"/>
      <c r="H42" s="44"/>
      <c r="I42" s="2"/>
      <c r="J42" s="2"/>
      <c r="K42" s="44"/>
      <c r="L42" s="2"/>
      <c r="M42" s="2"/>
      <c r="N42" s="2"/>
      <c r="O42" s="2"/>
      <c r="P42" s="2"/>
      <c r="Q42" s="44"/>
      <c r="R42" s="94"/>
      <c r="S42" s="99"/>
      <c r="T42" s="142"/>
      <c r="U42" s="2"/>
      <c r="V42" s="456"/>
      <c r="W42" s="86">
        <f>Y37*2+Y38*7+Y39*1+Y40*0+Y41*0+Y42*8</f>
        <v>33</v>
      </c>
      <c r="X42" s="79" t="s">
        <v>42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129"/>
      <c r="E43" s="130"/>
      <c r="F43" s="100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56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57"/>
      <c r="W44" s="87">
        <f>W38*4+W42*4+W40*9</f>
        <v>850.5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73"/>
      <c r="AB45" s="55"/>
    </row>
    <row r="46" spans="2:33">
      <c r="B46" s="55"/>
      <c r="C46" s="60"/>
      <c r="D46" s="463"/>
      <c r="E46" s="463"/>
      <c r="F46" s="467"/>
      <c r="G46" s="467"/>
      <c r="H46" s="74"/>
      <c r="K46" s="74"/>
      <c r="N46" s="74"/>
      <c r="Q46" s="74"/>
      <c r="T46" s="74"/>
    </row>
  </sheetData>
  <mergeCells count="25">
    <mergeCell ref="C37:C42"/>
    <mergeCell ref="V37:V44"/>
    <mergeCell ref="B41:B42"/>
    <mergeCell ref="J45:Y45"/>
    <mergeCell ref="D46:G46"/>
    <mergeCell ref="J40:K40"/>
    <mergeCell ref="C21:C26"/>
    <mergeCell ref="V21:V28"/>
    <mergeCell ref="B25:B26"/>
    <mergeCell ref="C29:C34"/>
    <mergeCell ref="V29:V36"/>
    <mergeCell ref="B33:B34"/>
    <mergeCell ref="J23:K23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7:H7"/>
    <mergeCell ref="S15:T15"/>
    <mergeCell ref="M15:N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abSelected="1" topLeftCell="A10" zoomScale="75" zoomScaleNormal="75" workbookViewId="0">
      <selection activeCell="J34" sqref="J34:M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51" t="s">
        <v>263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3"/>
      <c r="AB1" s="5"/>
    </row>
    <row r="2" spans="2:33" s="4" customFormat="1" ht="13.5" customHeight="1">
      <c r="B2" s="452"/>
      <c r="C2" s="453"/>
      <c r="D2" s="453"/>
      <c r="E2" s="453"/>
      <c r="F2" s="453"/>
      <c r="G2" s="45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43</v>
      </c>
      <c r="C3" s="9"/>
      <c r="D3" s="10"/>
      <c r="E3" s="10"/>
      <c r="F3" s="458" t="s">
        <v>112</v>
      </c>
      <c r="G3" s="458"/>
      <c r="H3" s="458"/>
      <c r="I3" s="458"/>
      <c r="J3" s="458"/>
      <c r="K3" s="458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12</v>
      </c>
      <c r="C5" s="454"/>
      <c r="D5" s="31" t="str">
        <f>'114.12月菜單'!B39</f>
        <v>香Q米飯</v>
      </c>
      <c r="E5" s="31" t="s">
        <v>56</v>
      </c>
      <c r="F5" s="1" t="s">
        <v>16</v>
      </c>
      <c r="G5" s="31" t="str">
        <f>'114.12月菜單'!B40</f>
        <v>黑胡椒鹹豬肉</v>
      </c>
      <c r="H5" s="31" t="s">
        <v>17</v>
      </c>
      <c r="I5" s="1" t="s">
        <v>16</v>
      </c>
      <c r="J5" s="31" t="str">
        <f>'114.12月菜單'!B41</f>
        <v>三絲豆腐(豆)</v>
      </c>
      <c r="K5" s="31" t="s">
        <v>17</v>
      </c>
      <c r="L5" s="1" t="s">
        <v>16</v>
      </c>
      <c r="M5" s="31" t="str">
        <f>'114.12月菜單'!B42</f>
        <v>玉米絞肉</v>
      </c>
      <c r="N5" s="31" t="s">
        <v>76</v>
      </c>
      <c r="O5" s="1" t="s">
        <v>16</v>
      </c>
      <c r="P5" s="31" t="str">
        <f>'114.12月菜單'!B43</f>
        <v>季節蔬菜</v>
      </c>
      <c r="Q5" s="31" t="s">
        <v>58</v>
      </c>
      <c r="R5" s="1" t="s">
        <v>16</v>
      </c>
      <c r="S5" s="31" t="str">
        <f>'114.12月菜單'!B44</f>
        <v>紫菜蛋花湯</v>
      </c>
      <c r="T5" s="31" t="s">
        <v>57</v>
      </c>
      <c r="U5" s="1" t="s">
        <v>16</v>
      </c>
      <c r="V5" s="455"/>
      <c r="W5" s="32" t="s">
        <v>55</v>
      </c>
      <c r="X5" s="33" t="s">
        <v>81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454"/>
      <c r="D6" s="2" t="s">
        <v>62</v>
      </c>
      <c r="E6" s="2"/>
      <c r="F6" s="2">
        <v>120</v>
      </c>
      <c r="G6" s="2" t="s">
        <v>59</v>
      </c>
      <c r="H6" s="2"/>
      <c r="I6" s="2">
        <v>40</v>
      </c>
      <c r="J6" s="2" t="s">
        <v>159</v>
      </c>
      <c r="K6" s="2"/>
      <c r="L6" s="2">
        <v>10</v>
      </c>
      <c r="M6" s="2" t="s">
        <v>155</v>
      </c>
      <c r="N6" s="2"/>
      <c r="O6" s="2">
        <v>40</v>
      </c>
      <c r="P6" s="2" t="s">
        <v>63</v>
      </c>
      <c r="Q6" s="2"/>
      <c r="R6" s="2">
        <v>120</v>
      </c>
      <c r="S6" s="2" t="s">
        <v>235</v>
      </c>
      <c r="T6" s="2"/>
      <c r="U6" s="2">
        <v>1</v>
      </c>
      <c r="V6" s="456"/>
      <c r="W6" s="88">
        <f>Y5*15+Y6*0+Y7*5+Y8*0+Y9*15+Y10*12+15</f>
        <v>122.5</v>
      </c>
      <c r="X6" s="37" t="s">
        <v>82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29</v>
      </c>
      <c r="C7" s="454"/>
      <c r="D7" s="2"/>
      <c r="E7" s="2"/>
      <c r="F7" s="2"/>
      <c r="G7" s="461" t="s">
        <v>102</v>
      </c>
      <c r="H7" s="462"/>
      <c r="I7" s="2">
        <v>50</v>
      </c>
      <c r="J7" s="2" t="s">
        <v>221</v>
      </c>
      <c r="K7" s="2"/>
      <c r="L7" s="2">
        <v>10</v>
      </c>
      <c r="M7" s="2" t="s">
        <v>60</v>
      </c>
      <c r="N7" s="2"/>
      <c r="O7" s="2">
        <v>10</v>
      </c>
      <c r="P7" s="2"/>
      <c r="Q7" s="2"/>
      <c r="R7" s="2"/>
      <c r="S7" s="2" t="s">
        <v>105</v>
      </c>
      <c r="T7" s="2"/>
      <c r="U7" s="2">
        <v>10</v>
      </c>
      <c r="V7" s="456"/>
      <c r="W7" s="39" t="s">
        <v>131</v>
      </c>
      <c r="X7" s="40" t="s">
        <v>83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10</v>
      </c>
      <c r="C8" s="454"/>
      <c r="D8" s="2"/>
      <c r="E8" s="2"/>
      <c r="F8" s="2"/>
      <c r="G8" s="2"/>
      <c r="H8" s="85"/>
      <c r="I8" s="2"/>
      <c r="J8" s="139" t="s">
        <v>98</v>
      </c>
      <c r="K8" s="142"/>
      <c r="L8" s="2">
        <v>5</v>
      </c>
      <c r="M8" s="468" t="s">
        <v>257</v>
      </c>
      <c r="N8" s="469"/>
      <c r="O8" s="2">
        <v>1</v>
      </c>
      <c r="P8" s="2"/>
      <c r="Q8" s="44"/>
      <c r="R8" s="2"/>
      <c r="S8" s="2" t="s">
        <v>103</v>
      </c>
      <c r="T8" s="2"/>
      <c r="U8" s="2">
        <v>1</v>
      </c>
      <c r="V8" s="456"/>
      <c r="W8" s="86">
        <f>Y5*0+Y6*5+Y7*0+Y8*5+Y9*0+Y10*4</f>
        <v>28.5</v>
      </c>
      <c r="X8" s="40" t="s">
        <v>84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450" t="s">
        <v>79</v>
      </c>
      <c r="C9" s="454"/>
      <c r="D9" s="2"/>
      <c r="E9" s="2"/>
      <c r="F9" s="2"/>
      <c r="G9" s="2"/>
      <c r="H9" s="44"/>
      <c r="I9" s="2"/>
      <c r="J9" s="2" t="s">
        <v>99</v>
      </c>
      <c r="K9" s="2" t="s">
        <v>104</v>
      </c>
      <c r="L9" s="2">
        <v>60</v>
      </c>
      <c r="M9" s="2"/>
      <c r="N9" s="2"/>
      <c r="O9" s="2"/>
      <c r="P9" s="2"/>
      <c r="Q9" s="44"/>
      <c r="R9" s="2"/>
      <c r="S9" s="2"/>
      <c r="T9" s="2"/>
      <c r="U9" s="2"/>
      <c r="V9" s="456"/>
      <c r="W9" s="39" t="s">
        <v>132</v>
      </c>
      <c r="X9" s="40" t="s">
        <v>85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450"/>
      <c r="C10" s="454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456"/>
      <c r="W10" s="86">
        <f>Y5*2+Y6*7+Y7*1+Y8*0+Y9*0+Y10*8</f>
        <v>33.900000000000006</v>
      </c>
      <c r="X10" s="79" t="s">
        <v>86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45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57"/>
      <c r="W12" s="87">
        <f>W6*4+W10*4+W8*9</f>
        <v>882.1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12</v>
      </c>
      <c r="C13" s="454"/>
      <c r="D13" s="31" t="str">
        <f>'114.12月菜單'!F39</f>
        <v>糙米飯</v>
      </c>
      <c r="E13" s="31" t="s">
        <v>15</v>
      </c>
      <c r="F13" s="31"/>
      <c r="G13" s="31" t="str">
        <f>'114.12月菜單'!F40</f>
        <v>照燒雞排</v>
      </c>
      <c r="H13" s="31" t="s">
        <v>89</v>
      </c>
      <c r="I13" s="31"/>
      <c r="J13" s="31" t="str">
        <f>'114.12月菜單'!F41</f>
        <v>絞肉拌豆芽菜</v>
      </c>
      <c r="K13" s="31" t="s">
        <v>17</v>
      </c>
      <c r="L13" s="31"/>
      <c r="M13" s="31" t="str">
        <f>'114.12月菜單'!F42</f>
        <v>絞肉滷蛋</v>
      </c>
      <c r="N13" s="31" t="s">
        <v>17</v>
      </c>
      <c r="O13" s="31"/>
      <c r="P13" s="31" t="str">
        <f>'114.12月菜單'!F43</f>
        <v>季節蔬菜</v>
      </c>
      <c r="Q13" s="31" t="s">
        <v>18</v>
      </c>
      <c r="R13" s="31"/>
      <c r="S13" s="31" t="str">
        <f>'114.12月菜單'!F44</f>
        <v>榨菜肉絲湯(醃)</v>
      </c>
      <c r="T13" s="31" t="s">
        <v>17</v>
      </c>
      <c r="U13" s="31"/>
      <c r="V13" s="455"/>
      <c r="W13" s="32" t="s">
        <v>55</v>
      </c>
      <c r="X13" s="33" t="s">
        <v>81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454"/>
      <c r="D14" s="2" t="s">
        <v>62</v>
      </c>
      <c r="E14" s="2"/>
      <c r="F14" s="2">
        <v>80</v>
      </c>
      <c r="G14" s="139" t="s">
        <v>163</v>
      </c>
      <c r="H14" s="68"/>
      <c r="I14" s="2">
        <v>70</v>
      </c>
      <c r="J14" s="2" t="s">
        <v>162</v>
      </c>
      <c r="K14" s="2"/>
      <c r="L14" s="2">
        <v>60</v>
      </c>
      <c r="M14" s="2" t="s">
        <v>60</v>
      </c>
      <c r="N14" s="2"/>
      <c r="O14" s="2">
        <v>10</v>
      </c>
      <c r="P14" s="2" t="s">
        <v>63</v>
      </c>
      <c r="Q14" s="2"/>
      <c r="R14" s="2">
        <v>120</v>
      </c>
      <c r="S14" s="2" t="s">
        <v>157</v>
      </c>
      <c r="T14" s="2" t="s">
        <v>106</v>
      </c>
      <c r="U14" s="2">
        <v>30</v>
      </c>
      <c r="V14" s="456"/>
      <c r="W14" s="88">
        <f>Y13*15+Y14*0+Y15*5+Y16*0+Y17*15+Y18*12+15</f>
        <v>115.5</v>
      </c>
      <c r="X14" s="37" t="s">
        <v>82</v>
      </c>
      <c r="Y14" s="38">
        <v>2.9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30</v>
      </c>
      <c r="C15" s="454"/>
      <c r="D15" s="2" t="s">
        <v>109</v>
      </c>
      <c r="E15" s="2"/>
      <c r="F15" s="2">
        <v>40</v>
      </c>
      <c r="G15" s="470"/>
      <c r="H15" s="471"/>
      <c r="I15" s="92"/>
      <c r="J15" s="2" t="s">
        <v>60</v>
      </c>
      <c r="K15" s="2"/>
      <c r="L15" s="2">
        <v>3</v>
      </c>
      <c r="M15" s="2" t="s">
        <v>227</v>
      </c>
      <c r="N15" s="2"/>
      <c r="O15" s="2">
        <v>55</v>
      </c>
      <c r="P15" s="2"/>
      <c r="Q15" s="2"/>
      <c r="R15" s="2"/>
      <c r="S15" s="461" t="s">
        <v>102</v>
      </c>
      <c r="T15" s="462"/>
      <c r="U15" s="2">
        <v>10</v>
      </c>
      <c r="V15" s="456"/>
      <c r="W15" s="39" t="s">
        <v>133</v>
      </c>
      <c r="X15" s="40" t="s">
        <v>88</v>
      </c>
      <c r="Y15" s="38">
        <v>2.1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454"/>
      <c r="D16" s="44"/>
      <c r="E16" s="44"/>
      <c r="F16" s="2"/>
      <c r="G16" s="461"/>
      <c r="H16" s="462"/>
      <c r="I16" s="2"/>
      <c r="J16" s="468" t="s">
        <v>98</v>
      </c>
      <c r="K16" s="469"/>
      <c r="L16" s="2">
        <v>1</v>
      </c>
      <c r="M16" s="2"/>
      <c r="N16" s="2"/>
      <c r="O16" s="2"/>
      <c r="P16" s="2"/>
      <c r="Q16" s="44"/>
      <c r="R16" s="2"/>
      <c r="S16" s="2" t="s">
        <v>103</v>
      </c>
      <c r="T16" s="44"/>
      <c r="U16" s="2">
        <v>1</v>
      </c>
      <c r="V16" s="456"/>
      <c r="W16" s="86">
        <f>Y13*0+Y14*5+Y15*0+Y16*5+Y17*0+Y18*4</f>
        <v>29.5</v>
      </c>
      <c r="X16" s="40" t="s">
        <v>84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>
      <c r="B17" s="450" t="s">
        <v>38</v>
      </c>
      <c r="C17" s="454"/>
      <c r="D17" s="44"/>
      <c r="E17" s="44"/>
      <c r="F17" s="2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83"/>
      <c r="U17" s="2"/>
      <c r="V17" s="456"/>
      <c r="W17" s="39" t="s">
        <v>134</v>
      </c>
      <c r="X17" s="40" t="s">
        <v>85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450"/>
      <c r="C18" s="454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41"/>
      <c r="U18" s="141"/>
      <c r="V18" s="456"/>
      <c r="W18" s="86">
        <f>Y13*2+Y14*7+Y15*1+Y16*0+Y17*0+Y18*8</f>
        <v>34.4</v>
      </c>
      <c r="X18" s="79" t="s">
        <v>86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141"/>
      <c r="U19" s="141"/>
      <c r="V19" s="45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57"/>
      <c r="W20" s="87">
        <f>W14*4+W18*4+W16*9</f>
        <v>865.1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>
      <c r="B21" s="30">
        <v>12</v>
      </c>
      <c r="C21" s="454"/>
      <c r="D21" s="31" t="str">
        <f>'114.12月菜單'!J39</f>
        <v>香Q米飯</v>
      </c>
      <c r="E21" s="31" t="s">
        <v>15</v>
      </c>
      <c r="F21" s="31"/>
      <c r="G21" s="31" t="str">
        <f>'114.12月菜單'!J40</f>
        <v>菲力雞排x1(加)(炸)</v>
      </c>
      <c r="H21" s="31" t="s">
        <v>77</v>
      </c>
      <c r="I21" s="31"/>
      <c r="J21" s="31" t="str">
        <f>'114.12月菜單'!J41</f>
        <v>馬鈴薯燉肉</v>
      </c>
      <c r="K21" s="31" t="s">
        <v>17</v>
      </c>
      <c r="L21" s="31"/>
      <c r="M21" s="31" t="str">
        <f>'114.12月菜單'!J42</f>
        <v>炸醬高麗菜</v>
      </c>
      <c r="N21" s="31" t="s">
        <v>17</v>
      </c>
      <c r="O21" s="31"/>
      <c r="P21" s="31" t="str">
        <f>'114.12月菜單'!J43</f>
        <v>季節蔬菜</v>
      </c>
      <c r="Q21" s="31" t="s">
        <v>18</v>
      </c>
      <c r="R21" s="31"/>
      <c r="S21" s="31" t="str">
        <f>'114.12月菜單'!J44</f>
        <v>日式菇菇湯</v>
      </c>
      <c r="T21" s="31" t="s">
        <v>17</v>
      </c>
      <c r="U21" s="31"/>
      <c r="V21" s="455"/>
      <c r="W21" s="32" t="s">
        <v>44</v>
      </c>
      <c r="X21" s="33" t="s">
        <v>19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454"/>
      <c r="D22" s="2" t="s">
        <v>24</v>
      </c>
      <c r="E22" s="2"/>
      <c r="F22" s="2">
        <v>120</v>
      </c>
      <c r="G22" s="139" t="s">
        <v>330</v>
      </c>
      <c r="H22" s="68" t="s">
        <v>107</v>
      </c>
      <c r="I22" s="2">
        <v>60</v>
      </c>
      <c r="J22" s="139" t="s">
        <v>169</v>
      </c>
      <c r="K22" s="68"/>
      <c r="L22" s="2">
        <v>45</v>
      </c>
      <c r="M22" s="2" t="s">
        <v>60</v>
      </c>
      <c r="N22" s="2"/>
      <c r="O22" s="2">
        <v>3</v>
      </c>
      <c r="P22" s="2" t="s">
        <v>63</v>
      </c>
      <c r="Q22" s="2"/>
      <c r="R22" s="2">
        <v>120</v>
      </c>
      <c r="S22" s="2" t="s">
        <v>111</v>
      </c>
      <c r="T22" s="2"/>
      <c r="U22" s="2">
        <v>1</v>
      </c>
      <c r="V22" s="456"/>
      <c r="W22" s="88">
        <f>Y21*15+Y22*0+Y23*5+Y24*0+Y25*15+Y26*12+15</f>
        <v>122.5</v>
      </c>
      <c r="X22" s="37" t="s">
        <v>25</v>
      </c>
      <c r="Y22" s="38">
        <v>2.6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31</v>
      </c>
      <c r="C23" s="454"/>
      <c r="D23" s="2"/>
      <c r="E23" s="2"/>
      <c r="F23" s="2"/>
      <c r="G23" s="179"/>
      <c r="H23" s="180"/>
      <c r="I23" s="92"/>
      <c r="J23" s="470" t="s">
        <v>110</v>
      </c>
      <c r="K23" s="471"/>
      <c r="L23" s="92">
        <v>20</v>
      </c>
      <c r="M23" s="2" t="s">
        <v>123</v>
      </c>
      <c r="N23" s="2"/>
      <c r="O23" s="2">
        <v>1</v>
      </c>
      <c r="P23" s="2"/>
      <c r="Q23" s="2"/>
      <c r="R23" s="2"/>
      <c r="S23" s="2" t="s">
        <v>98</v>
      </c>
      <c r="T23" s="85"/>
      <c r="U23" s="2">
        <v>1</v>
      </c>
      <c r="V23" s="456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454"/>
      <c r="D24" s="2"/>
      <c r="E24" s="2"/>
      <c r="F24" s="144"/>
      <c r="G24" s="139"/>
      <c r="H24" s="180"/>
      <c r="I24" s="2"/>
      <c r="J24" s="139" t="s">
        <v>98</v>
      </c>
      <c r="K24" s="180"/>
      <c r="L24" s="2">
        <v>1</v>
      </c>
      <c r="M24" s="2" t="s">
        <v>101</v>
      </c>
      <c r="N24" s="2"/>
      <c r="O24" s="2">
        <v>55</v>
      </c>
      <c r="P24" s="2"/>
      <c r="Q24" s="44"/>
      <c r="R24" s="2"/>
      <c r="S24" s="2" t="s">
        <v>80</v>
      </c>
      <c r="T24" s="2"/>
      <c r="U24" s="2">
        <v>1</v>
      </c>
      <c r="V24" s="456"/>
      <c r="W24" s="86">
        <f>Y21*0+Y22*5+Y23*0+Y24*5+Y25*0+Y26*4</f>
        <v>28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450" t="s">
        <v>39</v>
      </c>
      <c r="C25" s="454"/>
      <c r="D25" s="2"/>
      <c r="E25" s="2"/>
      <c r="F25" s="2"/>
      <c r="G25" s="2"/>
      <c r="H25" s="44"/>
      <c r="I25" s="2"/>
      <c r="J25" s="2"/>
      <c r="K25" s="2"/>
      <c r="L25" s="2"/>
      <c r="M25" s="2" t="s">
        <v>98</v>
      </c>
      <c r="N25" s="2"/>
      <c r="O25" s="2">
        <v>1</v>
      </c>
      <c r="P25" s="2"/>
      <c r="Q25" s="44"/>
      <c r="R25" s="2"/>
      <c r="S25" s="2" t="s">
        <v>159</v>
      </c>
      <c r="T25" s="83"/>
      <c r="U25" s="2">
        <v>20</v>
      </c>
      <c r="V25" s="456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450"/>
      <c r="C26" s="454"/>
      <c r="D26" s="2"/>
      <c r="E26" s="2"/>
      <c r="F26" s="2"/>
      <c r="G26" s="2"/>
      <c r="H26" s="44"/>
      <c r="I26" s="2"/>
      <c r="J26" s="2"/>
      <c r="K26" s="2"/>
      <c r="L26" s="2"/>
      <c r="M26" s="2"/>
      <c r="N26" s="44"/>
      <c r="O26" s="2"/>
      <c r="P26" s="2"/>
      <c r="Q26" s="44"/>
      <c r="R26" s="2"/>
      <c r="S26" s="2" t="s">
        <v>221</v>
      </c>
      <c r="T26" s="44"/>
      <c r="U26" s="2">
        <v>10</v>
      </c>
      <c r="V26" s="456"/>
      <c r="W26" s="86">
        <f>Y21*2+Y22*7+Y23*1+Y24*0+Y25*0+Y26*8</f>
        <v>33.200000000000003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141"/>
      <c r="U27" s="141"/>
      <c r="V27" s="45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57"/>
      <c r="W28" s="87">
        <f>W22*4+W26*4+W24*9</f>
        <v>874.8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>
      <c r="B29" s="30"/>
      <c r="C29" s="454"/>
      <c r="D29" s="31"/>
      <c r="E29" s="31"/>
      <c r="F29" s="31"/>
      <c r="G29" s="31"/>
      <c r="H29" s="31"/>
      <c r="I29" s="31"/>
      <c r="J29" s="31"/>
      <c r="K29" s="31"/>
      <c r="L29" s="31"/>
      <c r="M29" s="147"/>
      <c r="N29" s="147"/>
      <c r="O29" s="147"/>
      <c r="P29" s="31"/>
      <c r="Q29" s="31"/>
      <c r="R29" s="31"/>
      <c r="S29" s="31"/>
      <c r="T29" s="31"/>
      <c r="U29" s="31"/>
      <c r="V29" s="455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/>
      <c r="C30" s="454"/>
      <c r="D30" s="2"/>
      <c r="E30" s="2"/>
      <c r="F30" s="2"/>
      <c r="G30" s="163"/>
      <c r="H30" s="164"/>
      <c r="I30" s="2"/>
      <c r="J30" s="94"/>
      <c r="K30" s="131"/>
      <c r="L30" s="132"/>
      <c r="M30" s="2"/>
      <c r="N30" s="2"/>
      <c r="O30" s="2"/>
      <c r="P30" s="2"/>
      <c r="Q30" s="2"/>
      <c r="R30" s="2"/>
      <c r="S30" s="2"/>
      <c r="T30" s="2"/>
      <c r="U30" s="2"/>
      <c r="V30" s="456"/>
      <c r="W30" s="88"/>
      <c r="X30" s="37"/>
      <c r="Y30" s="38"/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>
      <c r="B31" s="36"/>
      <c r="C31" s="454"/>
      <c r="D31" s="2"/>
      <c r="E31" s="2"/>
      <c r="F31" s="2"/>
      <c r="G31" s="163"/>
      <c r="H31" s="164"/>
      <c r="I31" s="2"/>
      <c r="J31" s="56"/>
      <c r="K31" s="133"/>
      <c r="L31" s="138"/>
      <c r="M31" s="2"/>
      <c r="N31" s="2"/>
      <c r="O31" s="2"/>
      <c r="P31" s="2"/>
      <c r="Q31" s="2"/>
      <c r="R31" s="2"/>
      <c r="S31" s="2"/>
      <c r="T31" s="44"/>
      <c r="U31" s="2"/>
      <c r="V31" s="456"/>
      <c r="W31" s="39"/>
      <c r="X31" s="40"/>
      <c r="Y31" s="38"/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>
      <c r="B32" s="36"/>
      <c r="C32" s="454"/>
      <c r="D32" s="44"/>
      <c r="E32" s="44"/>
      <c r="F32" s="2"/>
      <c r="G32" s="56"/>
      <c r="H32" s="95"/>
      <c r="I32" s="93"/>
      <c r="J32" s="133"/>
      <c r="K32" s="133"/>
      <c r="L32" s="138"/>
      <c r="M32" s="2"/>
      <c r="N32" s="2"/>
      <c r="O32" s="2"/>
      <c r="P32" s="2"/>
      <c r="Q32" s="44"/>
      <c r="R32" s="2"/>
      <c r="S32" s="2"/>
      <c r="T32" s="44"/>
      <c r="U32" s="2"/>
      <c r="V32" s="456"/>
      <c r="W32" s="86"/>
      <c r="X32" s="40"/>
      <c r="Y32" s="38"/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450"/>
      <c r="C33" s="454"/>
      <c r="D33" s="44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456"/>
      <c r="W33" s="39"/>
      <c r="X33" s="40"/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450"/>
      <c r="C34" s="454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456"/>
      <c r="W34" s="86"/>
      <c r="X34" s="79"/>
      <c r="Y34" s="45"/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456"/>
      <c r="W35" s="39"/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57"/>
      <c r="W36" s="87"/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/>
      <c r="C37" s="454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455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/>
      <c r="C38" s="454"/>
      <c r="D38" s="2"/>
      <c r="E38" s="2"/>
      <c r="F38" s="2"/>
      <c r="G38" s="2"/>
      <c r="H38" s="44"/>
      <c r="I38" s="2"/>
      <c r="J38" s="2"/>
      <c r="K38" s="2"/>
      <c r="L38" s="2"/>
      <c r="M38" s="136"/>
      <c r="N38" s="140"/>
      <c r="O38" s="2"/>
      <c r="P38" s="2"/>
      <c r="Q38" s="2"/>
      <c r="R38" s="2"/>
      <c r="S38" s="2"/>
      <c r="T38" s="2"/>
      <c r="U38" s="2"/>
      <c r="V38" s="456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/>
      <c r="C39" s="454"/>
      <c r="D39" s="139"/>
      <c r="E39" s="142"/>
      <c r="F39" s="2"/>
      <c r="G39" s="2"/>
      <c r="H39" s="44"/>
      <c r="I39" s="2"/>
      <c r="J39" s="2"/>
      <c r="K39" s="2"/>
      <c r="L39" s="2"/>
      <c r="M39" s="2"/>
      <c r="N39" s="44"/>
      <c r="O39" s="2"/>
      <c r="P39" s="2"/>
      <c r="Q39" s="2"/>
      <c r="R39" s="2"/>
      <c r="S39" s="92"/>
      <c r="T39" s="92"/>
      <c r="U39" s="92"/>
      <c r="V39" s="456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/>
      <c r="C40" s="454"/>
      <c r="D40" s="2"/>
      <c r="E40" s="2"/>
      <c r="F40" s="2"/>
      <c r="G40" s="2"/>
      <c r="H40" s="44"/>
      <c r="I40" s="2"/>
      <c r="J40" s="2"/>
      <c r="K40" s="2"/>
      <c r="L40" s="2"/>
      <c r="M40" s="2"/>
      <c r="N40" s="44"/>
      <c r="O40" s="2"/>
      <c r="P40" s="2"/>
      <c r="Q40" s="2"/>
      <c r="R40" s="2"/>
      <c r="S40" s="2"/>
      <c r="T40" s="44"/>
      <c r="U40" s="2"/>
      <c r="V40" s="456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450"/>
      <c r="C41" s="454"/>
      <c r="D41" s="2"/>
      <c r="E41" s="2"/>
      <c r="F41" s="2"/>
      <c r="G41" s="2"/>
      <c r="H41" s="44"/>
      <c r="I41" s="2"/>
      <c r="J41" s="2"/>
      <c r="K41" s="44"/>
      <c r="L41" s="2"/>
      <c r="M41" s="161"/>
      <c r="N41" s="149"/>
      <c r="O41" s="2"/>
      <c r="P41" s="2"/>
      <c r="Q41" s="2"/>
      <c r="R41" s="2"/>
      <c r="S41" s="2"/>
      <c r="T41" s="2"/>
      <c r="U41" s="2"/>
      <c r="V41" s="456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450"/>
      <c r="C42" s="454"/>
      <c r="D42" s="139"/>
      <c r="E42" s="142"/>
      <c r="F42" s="2"/>
      <c r="G42" s="2"/>
      <c r="H42" s="2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456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/>
      <c r="C43" s="47"/>
      <c r="D43" s="129"/>
      <c r="E43" s="130"/>
      <c r="F43" s="100"/>
      <c r="G43" s="2"/>
      <c r="H43" s="44"/>
      <c r="I43" s="2"/>
      <c r="J43" s="2"/>
      <c r="K43" s="44"/>
      <c r="L43" s="2"/>
      <c r="M43" s="94"/>
      <c r="N43" s="98"/>
      <c r="O43" s="2"/>
      <c r="P43" s="2"/>
      <c r="Q43" s="44"/>
      <c r="R43" s="2"/>
      <c r="S43" s="2"/>
      <c r="T43" s="44"/>
      <c r="U43" s="2"/>
      <c r="V43" s="456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1"/>
      <c r="C44" s="102"/>
      <c r="D44" s="103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457"/>
      <c r="W44" s="87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73"/>
      <c r="AB45" s="55"/>
    </row>
    <row r="46" spans="2:33">
      <c r="B46" s="55"/>
      <c r="C46" s="60"/>
      <c r="D46" s="463"/>
      <c r="E46" s="463"/>
      <c r="F46" s="467"/>
      <c r="G46" s="467"/>
      <c r="H46" s="74"/>
      <c r="K46" s="74"/>
      <c r="N46" s="74"/>
      <c r="Q46" s="74"/>
      <c r="T46" s="74"/>
    </row>
  </sheetData>
  <mergeCells count="27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J23:K23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M8:N8"/>
    <mergeCell ref="G15:H15"/>
    <mergeCell ref="G16:H16"/>
    <mergeCell ref="J16:K16"/>
    <mergeCell ref="G7:H7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114.12月菜單</vt:lpstr>
      <vt:lpstr>第一週明細</vt:lpstr>
      <vt:lpstr>第二週明細</vt:lpstr>
      <vt:lpstr>第三週明細</vt:lpstr>
      <vt:lpstr>第四週明細 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2025-11-21T00:39:40Z</cp:lastPrinted>
  <dcterms:created xsi:type="dcterms:W3CDTF">2013-10-17T10:44:48Z</dcterms:created>
  <dcterms:modified xsi:type="dcterms:W3CDTF">2025-11-21T00:39:42Z</dcterms:modified>
</cp:coreProperties>
</file>