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FD49AEF0-BC8F-4E71-AA6E-8B5EC6BCA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3月菜單" sheetId="20" r:id="rId1"/>
    <sheet name="第一週明細" sheetId="4" r:id="rId2"/>
    <sheet name="第二週明細" sheetId="7" r:id="rId3"/>
    <sheet name="第三週明細 " sheetId="8" r:id="rId4"/>
    <sheet name="第四週明細 " sheetId="21" r:id="rId5"/>
    <sheet name="第五週明細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1" l="1"/>
  <c r="W14" i="8"/>
  <c r="W14" i="7"/>
  <c r="W14" i="4"/>
  <c r="O10" i="20"/>
  <c r="K9" i="20"/>
  <c r="M10" i="20"/>
  <c r="M9" i="20"/>
  <c r="K10" i="20"/>
  <c r="D37" i="22" l="1"/>
  <c r="D29" i="22"/>
  <c r="D21" i="22"/>
  <c r="S13" i="22"/>
  <c r="P13" i="22"/>
  <c r="M13" i="22"/>
  <c r="J13" i="22"/>
  <c r="G13" i="22"/>
  <c r="D13" i="22"/>
  <c r="S5" i="22"/>
  <c r="P5" i="22"/>
  <c r="M5" i="22"/>
  <c r="J5" i="22"/>
  <c r="G5" i="22"/>
  <c r="D5" i="22"/>
  <c r="S21" i="4"/>
  <c r="P21" i="4"/>
  <c r="M21" i="4"/>
  <c r="J21" i="4"/>
  <c r="G21" i="4"/>
  <c r="D21" i="4"/>
  <c r="W18" i="22"/>
  <c r="I46" i="20" s="1"/>
  <c r="W16" i="22"/>
  <c r="I45" i="20" s="1"/>
  <c r="W14" i="22"/>
  <c r="W10" i="22"/>
  <c r="E46" i="20" s="1"/>
  <c r="W8" i="22"/>
  <c r="E45" i="20" s="1"/>
  <c r="W6" i="22"/>
  <c r="W12" i="22" s="1"/>
  <c r="C45" i="20" s="1"/>
  <c r="W20" i="22" l="1"/>
  <c r="G45" i="20" s="1"/>
  <c r="G46" i="20"/>
  <c r="C46" i="20"/>
  <c r="AC43" i="22"/>
  <c r="AE42" i="22"/>
  <c r="AD41" i="22"/>
  <c r="AF41" i="22" s="1"/>
  <c r="AE40" i="22"/>
  <c r="AC40" i="22"/>
  <c r="AF40" i="22" s="1"/>
  <c r="AD39" i="22"/>
  <c r="AD43" i="22" s="1"/>
  <c r="AC39" i="22"/>
  <c r="AF39" i="22" s="1"/>
  <c r="AE38" i="22"/>
  <c r="AE43" i="22" s="1"/>
  <c r="AC38" i="22"/>
  <c r="AF38" i="22" s="1"/>
  <c r="AE34" i="22"/>
  <c r="AD33" i="22"/>
  <c r="AF33" i="22" s="1"/>
  <c r="AE32" i="22"/>
  <c r="AC32" i="22"/>
  <c r="AF32" i="22" s="1"/>
  <c r="AD31" i="22"/>
  <c r="AC31" i="22"/>
  <c r="AE30" i="22"/>
  <c r="AC30" i="22"/>
  <c r="AF30" i="22" s="1"/>
  <c r="AE26" i="22"/>
  <c r="AD25" i="22"/>
  <c r="AF25" i="22" s="1"/>
  <c r="AE24" i="22"/>
  <c r="AC24" i="22"/>
  <c r="AF24" i="22" s="1"/>
  <c r="AD23" i="22"/>
  <c r="AC23" i="22"/>
  <c r="AE22" i="22"/>
  <c r="AC22" i="22"/>
  <c r="AF22" i="22" s="1"/>
  <c r="AE18" i="22"/>
  <c r="AD17" i="22"/>
  <c r="AF17" i="22" s="1"/>
  <c r="AE16" i="22"/>
  <c r="AE19" i="22" s="1"/>
  <c r="AC16" i="22"/>
  <c r="AF16" i="22" s="1"/>
  <c r="AD15" i="22"/>
  <c r="AD19" i="22" s="1"/>
  <c r="AC15" i="22"/>
  <c r="AE14" i="22"/>
  <c r="AC14" i="22"/>
  <c r="AF14" i="22" s="1"/>
  <c r="AE27" i="22" l="1"/>
  <c r="AC35" i="22"/>
  <c r="AD35" i="22"/>
  <c r="AC27" i="22"/>
  <c r="AD27" i="22"/>
  <c r="AE35" i="22"/>
  <c r="AF27" i="22"/>
  <c r="AD28" i="22" s="1"/>
  <c r="AC44" i="22"/>
  <c r="AF35" i="22"/>
  <c r="AC36" i="22" s="1"/>
  <c r="AD44" i="22"/>
  <c r="AC19" i="22"/>
  <c r="AF31" i="22"/>
  <c r="AF15" i="22"/>
  <c r="AF23" i="22"/>
  <c r="AF43" i="22"/>
  <c r="AE44" i="22" s="1"/>
  <c r="AF19" i="22" l="1"/>
  <c r="AD36" i="22"/>
  <c r="AE36" i="22"/>
  <c r="AC28" i="22"/>
  <c r="AE28" i="22"/>
  <c r="AE20" i="22" l="1"/>
  <c r="AD20" i="22"/>
  <c r="AC20" i="22"/>
  <c r="W26" i="4" l="1"/>
  <c r="W24" i="4"/>
  <c r="W22" i="4"/>
  <c r="W28" i="4" l="1"/>
  <c r="M29" i="4"/>
  <c r="D37" i="21" l="1"/>
  <c r="D37" i="8" l="1"/>
  <c r="D37" i="7"/>
  <c r="M13" i="8"/>
  <c r="S29" i="21"/>
  <c r="P29" i="21"/>
  <c r="M29" i="21"/>
  <c r="J29" i="21"/>
  <c r="G29" i="21"/>
  <c r="D29" i="21"/>
  <c r="S5" i="21"/>
  <c r="P5" i="21"/>
  <c r="M5" i="21"/>
  <c r="J5" i="21"/>
  <c r="G5" i="21"/>
  <c r="D5" i="21"/>
  <c r="W10" i="21"/>
  <c r="E37" i="20" s="1"/>
  <c r="W8" i="21"/>
  <c r="E36" i="20" s="1"/>
  <c r="W6" i="21"/>
  <c r="C37" i="20" s="1"/>
  <c r="W34" i="21"/>
  <c r="Q37" i="20" s="1"/>
  <c r="W32" i="21"/>
  <c r="Q36" i="20" s="1"/>
  <c r="W30" i="21"/>
  <c r="O37" i="20" s="1"/>
  <c r="W12" i="21" l="1"/>
  <c r="C36" i="20" s="1"/>
  <c r="W36" i="21"/>
  <c r="O36" i="20" s="1"/>
  <c r="W30" i="4"/>
  <c r="W18" i="21" l="1"/>
  <c r="W16" i="21"/>
  <c r="W26" i="7"/>
  <c r="W24" i="7"/>
  <c r="W10" i="7"/>
  <c r="W8" i="7"/>
  <c r="W6" i="7"/>
  <c r="W8" i="4"/>
  <c r="W10" i="4"/>
  <c r="W16" i="4"/>
  <c r="W10" i="8"/>
  <c r="W8" i="8"/>
  <c r="W6" i="8"/>
  <c r="W18" i="8"/>
  <c r="W16" i="8"/>
  <c r="W26" i="8"/>
  <c r="W24" i="8"/>
  <c r="W32" i="8"/>
  <c r="W22" i="8"/>
  <c r="W20" i="21" l="1"/>
  <c r="W20" i="8"/>
  <c r="D37" i="4" l="1"/>
  <c r="W16" i="7" l="1"/>
  <c r="W18" i="7"/>
  <c r="W20" i="7" l="1"/>
  <c r="W32" i="7"/>
  <c r="W34" i="7"/>
  <c r="W32" i="4"/>
  <c r="W34" i="4"/>
  <c r="W22" i="21" l="1"/>
  <c r="K37" i="20" s="1"/>
  <c r="S21" i="21"/>
  <c r="P21" i="21"/>
  <c r="M21" i="21"/>
  <c r="J21" i="21"/>
  <c r="G21" i="21"/>
  <c r="D21" i="21"/>
  <c r="W26" i="21"/>
  <c r="M37" i="20" s="1"/>
  <c r="W24" i="21"/>
  <c r="M36" i="20" s="1"/>
  <c r="W28" i="21" l="1"/>
  <c r="K36" i="20" s="1"/>
  <c r="W34" i="8"/>
  <c r="W18" i="4"/>
  <c r="W20" i="4" l="1"/>
  <c r="S13" i="21" l="1"/>
  <c r="P13" i="21"/>
  <c r="M13" i="21"/>
  <c r="J13" i="21"/>
  <c r="G13" i="21"/>
  <c r="D13" i="21"/>
  <c r="I37" i="20"/>
  <c r="I36" i="20"/>
  <c r="G37" i="20"/>
  <c r="AE42" i="21" l="1"/>
  <c r="AD41" i="21"/>
  <c r="AF41" i="21" s="1"/>
  <c r="AE40" i="21"/>
  <c r="AC40" i="21"/>
  <c r="AD39" i="21"/>
  <c r="AD43" i="21" s="1"/>
  <c r="AC39" i="21"/>
  <c r="AE38" i="21"/>
  <c r="AC38" i="21"/>
  <c r="AE34" i="21"/>
  <c r="AD33" i="21"/>
  <c r="AE32" i="21"/>
  <c r="AC32" i="21"/>
  <c r="AD31" i="21"/>
  <c r="AC31" i="21"/>
  <c r="AF31" i="21" s="1"/>
  <c r="AE30" i="21"/>
  <c r="AC30" i="21"/>
  <c r="AE26" i="21"/>
  <c r="AD25" i="21"/>
  <c r="AE24" i="21"/>
  <c r="AC24" i="21"/>
  <c r="AD23" i="21"/>
  <c r="AC23" i="21"/>
  <c r="AE22" i="21"/>
  <c r="AC22" i="21"/>
  <c r="AE18" i="21"/>
  <c r="AD17" i="21"/>
  <c r="AE16" i="21"/>
  <c r="AC16" i="21"/>
  <c r="AD15" i="21"/>
  <c r="AC15" i="21"/>
  <c r="AF15" i="21" s="1"/>
  <c r="AE14" i="21"/>
  <c r="AC14" i="21"/>
  <c r="G36" i="20"/>
  <c r="AF16" i="21" l="1"/>
  <c r="AE27" i="21"/>
  <c r="AD35" i="21"/>
  <c r="AF32" i="21"/>
  <c r="AD19" i="21"/>
  <c r="AE43" i="21"/>
  <c r="AC27" i="21"/>
  <c r="AF22" i="21"/>
  <c r="AF40" i="21"/>
  <c r="AC19" i="21"/>
  <c r="AC35" i="21"/>
  <c r="AF17" i="21"/>
  <c r="AF24" i="21"/>
  <c r="AF38" i="21"/>
  <c r="AE19" i="21"/>
  <c r="AF23" i="21"/>
  <c r="AD27" i="21"/>
  <c r="AE35" i="21"/>
  <c r="AF39" i="21"/>
  <c r="AF25" i="21"/>
  <c r="AF30" i="21"/>
  <c r="AC43" i="21"/>
  <c r="AF33" i="21"/>
  <c r="AF14" i="21"/>
  <c r="AF35" i="21" l="1"/>
  <c r="AF19" i="21"/>
  <c r="AD20" i="21" s="1"/>
  <c r="AF27" i="21"/>
  <c r="AC20" i="21"/>
  <c r="AE28" i="21"/>
  <c r="AC28" i="21"/>
  <c r="AD28" i="21"/>
  <c r="AC36" i="21"/>
  <c r="AD36" i="21"/>
  <c r="AE36" i="21"/>
  <c r="W12" i="8"/>
  <c r="AF43" i="21"/>
  <c r="AC44" i="21" s="1"/>
  <c r="AE20" i="21" l="1"/>
  <c r="AD44" i="21"/>
  <c r="AE44" i="21"/>
  <c r="S29" i="8" l="1"/>
  <c r="P29" i="8"/>
  <c r="M29" i="8"/>
  <c r="J29" i="8"/>
  <c r="G29" i="8"/>
  <c r="D29" i="8"/>
  <c r="M27" i="20"/>
  <c r="W30" i="8"/>
  <c r="S21" i="8"/>
  <c r="P21" i="8"/>
  <c r="M21" i="8"/>
  <c r="J21" i="8"/>
  <c r="G21" i="8"/>
  <c r="D21" i="7"/>
  <c r="S13" i="7"/>
  <c r="P13" i="7"/>
  <c r="M13" i="7"/>
  <c r="J13" i="7"/>
  <c r="G13" i="7"/>
  <c r="D13" i="7"/>
  <c r="S5" i="7"/>
  <c r="P5" i="7"/>
  <c r="M5" i="7"/>
  <c r="J5" i="7"/>
  <c r="G5" i="7"/>
  <c r="D5" i="7"/>
  <c r="S29" i="4"/>
  <c r="P29" i="4"/>
  <c r="J29" i="4"/>
  <c r="G29" i="4"/>
  <c r="D29" i="4"/>
  <c r="C19" i="20" l="1"/>
  <c r="Q27" i="20"/>
  <c r="W36" i="4"/>
  <c r="I18" i="20"/>
  <c r="E19" i="20"/>
  <c r="Q28" i="20"/>
  <c r="W28" i="8"/>
  <c r="G19" i="20"/>
  <c r="Q9" i="20"/>
  <c r="I19" i="20"/>
  <c r="E18" i="20"/>
  <c r="O28" i="20"/>
  <c r="M28" i="20"/>
  <c r="Q10" i="20"/>
  <c r="K28" i="20"/>
  <c r="W12" i="7"/>
  <c r="W36" i="8"/>
  <c r="O27" i="20" s="1"/>
  <c r="K27" i="20" l="1"/>
  <c r="G18" i="20"/>
  <c r="O9" i="20"/>
  <c r="C18" i="20"/>
  <c r="S13" i="4" l="1"/>
  <c r="D21" i="8" l="1"/>
  <c r="S13" i="8"/>
  <c r="P13" i="8"/>
  <c r="J13" i="8"/>
  <c r="G13" i="8"/>
  <c r="D13" i="8"/>
  <c r="S5" i="8"/>
  <c r="P5" i="8"/>
  <c r="M5" i="8"/>
  <c r="J5" i="8"/>
  <c r="G5" i="8"/>
  <c r="D5" i="8"/>
  <c r="S29" i="7"/>
  <c r="P29" i="7"/>
  <c r="M29" i="7"/>
  <c r="J29" i="7"/>
  <c r="G29" i="7"/>
  <c r="D29" i="7"/>
  <c r="M21" i="7"/>
  <c r="S21" i="7"/>
  <c r="P21" i="7"/>
  <c r="J21" i="7"/>
  <c r="G21" i="7"/>
  <c r="P13" i="4"/>
  <c r="M13" i="4"/>
  <c r="J13" i="4"/>
  <c r="D13" i="4"/>
  <c r="G13" i="4"/>
  <c r="S5" i="4"/>
  <c r="M5" i="4"/>
  <c r="P5" i="4"/>
  <c r="J5" i="4"/>
  <c r="G5" i="4"/>
  <c r="D5" i="4"/>
  <c r="W30" i="7"/>
  <c r="W22" i="7"/>
  <c r="W6" i="4"/>
  <c r="Q19" i="20" l="1"/>
  <c r="O19" i="20"/>
  <c r="K19" i="20"/>
  <c r="Q18" i="20"/>
  <c r="W36" i="7"/>
  <c r="W28" i="7"/>
  <c r="W12" i="4"/>
  <c r="G27" i="20" l="1"/>
  <c r="O18" i="20"/>
  <c r="E28" i="20" l="1"/>
  <c r="C28" i="20"/>
  <c r="I27" i="20" l="1"/>
  <c r="I28" i="20"/>
  <c r="I9" i="20"/>
  <c r="M18" i="20" l="1"/>
  <c r="E10" i="20" l="1"/>
  <c r="G28" i="20" l="1"/>
  <c r="E27" i="20"/>
  <c r="M19" i="20"/>
  <c r="I10" i="20"/>
  <c r="G10" i="20"/>
  <c r="E9" i="20"/>
  <c r="C10" i="20"/>
  <c r="G9" i="20" l="1"/>
  <c r="C27" i="20"/>
  <c r="K18" i="20"/>
  <c r="C9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6" i="4" l="1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D43" i="4"/>
  <c r="AD35" i="4"/>
  <c r="AE19" i="4"/>
  <c r="AF6" i="4"/>
  <c r="AF30" i="4"/>
  <c r="AD27" i="4"/>
  <c r="AC11" i="4"/>
  <c r="AF9" i="4"/>
  <c r="AF19" i="4" l="1"/>
  <c r="AC20" i="4" s="1"/>
  <c r="AF35" i="4"/>
  <c r="AD36" i="4" s="1"/>
  <c r="AF43" i="4"/>
  <c r="AE44" i="4" s="1"/>
  <c r="AF11" i="4"/>
  <c r="AC12" i="4" s="1"/>
  <c r="AF27" i="4"/>
  <c r="AC36" i="4" l="1"/>
  <c r="AE36" i="4"/>
  <c r="AD20" i="4"/>
  <c r="AC44" i="4"/>
  <c r="AE20" i="4"/>
  <c r="AD44" i="4"/>
  <c r="AC28" i="4"/>
  <c r="AE28" i="4"/>
  <c r="AD28" i="4"/>
  <c r="AE12" i="4"/>
  <c r="AD12" i="4"/>
</calcChain>
</file>

<file path=xl/sharedStrings.xml><?xml version="1.0" encoding="utf-8"?>
<sst xmlns="http://schemas.openxmlformats.org/spreadsheetml/2006/main" count="1269" uniqueCount="300">
  <si>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</si>
  <si>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</si>
  <si>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</si>
  <si>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</si>
  <si>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</si>
  <si>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</si>
  <si>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</si>
  <si>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</si>
  <si>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</si>
  <si>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</si>
  <si>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</si>
  <si>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</si>
  <si>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</si>
  <si>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</si>
  <si>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</si>
  <si>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</si>
  <si>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</si>
  <si>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</si>
  <si>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</si>
  <si>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</si>
  <si>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</si>
  <si>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</si>
  <si>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</si>
  <si>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</si>
  <si>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</si>
  <si>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</si>
  <si>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</si>
  <si>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</si>
  <si>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</si>
  <si>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</si>
  <si>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</si>
  <si>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</si>
  <si>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</si>
  <si>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</si>
  <si>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</si>
  <si>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</si>
  <si>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</si>
  <si>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</si>
  <si>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</si>
  <si>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</si>
  <si>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</si>
  <si>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</si>
  <si>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</si>
  <si>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</si>
  <si>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</si>
  <si>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</si>
  <si>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</si>
  <si>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</si>
  <si>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</si>
  <si>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</si>
  <si>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</si>
  <si>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</si>
  <si>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</si>
  <si>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</si>
  <si>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</si>
  <si>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</si>
  <si>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白蘿蔔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</si>
  <si>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</si>
  <si>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</si>
  <si>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</si>
  <si>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</si>
  <si>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</si>
  <si>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香Q米飯</t>
    <phoneticPr fontId="19" type="noConversion"/>
  </si>
  <si>
    <t>香Q米飯</t>
    <phoneticPr fontId="19" type="noConversion"/>
  </si>
  <si>
    <t>星期三</t>
    <phoneticPr fontId="19" type="noConversion"/>
  </si>
  <si>
    <t>雞蛋</t>
    <phoneticPr fontId="19" type="noConversion"/>
  </si>
  <si>
    <t>烤</t>
    <phoneticPr fontId="19" type="noConversion"/>
  </si>
  <si>
    <t>香Q米飯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</si>
  <si>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</si>
  <si>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</si>
  <si>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</si>
  <si>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</si>
  <si>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</si>
  <si>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三色豆</t>
    <phoneticPr fontId="19" type="noConversion"/>
  </si>
  <si>
    <t>金針菇</t>
    <phoneticPr fontId="19" type="noConversion"/>
  </si>
  <si>
    <t>木耳</t>
    <phoneticPr fontId="19" type="noConversion"/>
  </si>
  <si>
    <t>金針菇</t>
    <phoneticPr fontId="19" type="noConversion"/>
  </si>
  <si>
    <t>豬絞肉</t>
    <phoneticPr fontId="19" type="noConversion"/>
  </si>
  <si>
    <t>季節蔬菜</t>
    <phoneticPr fontId="19" type="noConversion"/>
  </si>
  <si>
    <t>煮</t>
    <phoneticPr fontId="19" type="noConversion"/>
  </si>
  <si>
    <t>豬肉丁</t>
    <phoneticPr fontId="19" type="noConversion"/>
  </si>
  <si>
    <t>洋蔥</t>
    <phoneticPr fontId="19" type="noConversion"/>
  </si>
  <si>
    <t>白米</t>
    <phoneticPr fontId="19" type="noConversion"/>
  </si>
  <si>
    <t>蒸</t>
    <phoneticPr fontId="19" type="noConversion"/>
  </si>
  <si>
    <t>主食類</t>
    <phoneticPr fontId="19" type="noConversion"/>
  </si>
  <si>
    <t>粉絲湯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</si>
  <si>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</si>
  <si>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</si>
  <si>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</si>
  <si>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滷</t>
    <phoneticPr fontId="19" type="noConversion"/>
  </si>
  <si>
    <t>鹽酥雞</t>
    <phoneticPr fontId="19" type="noConversion"/>
  </si>
  <si>
    <t>手工肉羹</t>
    <phoneticPr fontId="19" type="noConversion"/>
  </si>
  <si>
    <t>豬肉及豬可食部位原料之原產地:台灣</t>
    <phoneticPr fontId="19" type="noConversion"/>
  </si>
  <si>
    <t>豬肉及豬可食部位原料之原產地:台灣</t>
    <phoneticPr fontId="19" type="noConversion"/>
  </si>
  <si>
    <t>豬肉及豬可食部位原料之原產地:台灣</t>
    <phoneticPr fontId="19" type="noConversion"/>
  </si>
  <si>
    <t>鮮蔬湯</t>
    <phoneticPr fontId="19" type="noConversion"/>
  </si>
  <si>
    <t>不供餐</t>
    <phoneticPr fontId="19" type="noConversion"/>
  </si>
  <si>
    <t>胡蘿蔔</t>
    <phoneticPr fontId="19" type="noConversion"/>
  </si>
  <si>
    <t>粉薑</t>
    <phoneticPr fontId="19" type="noConversion"/>
  </si>
  <si>
    <t>上絞肉</t>
    <phoneticPr fontId="19" type="noConversion"/>
  </si>
  <si>
    <t>生鮮豬絞肉</t>
    <phoneticPr fontId="19" type="noConversion"/>
  </si>
  <si>
    <t>甘藍</t>
    <phoneticPr fontId="19" type="noConversion"/>
  </si>
  <si>
    <t>綠豆芽</t>
    <phoneticPr fontId="19" type="noConversion"/>
  </si>
  <si>
    <t>結球白菜</t>
    <phoneticPr fontId="19" type="noConversion"/>
  </si>
  <si>
    <t>洋蔥</t>
    <phoneticPr fontId="19" type="noConversion"/>
  </si>
  <si>
    <t>乾香菇</t>
    <phoneticPr fontId="19" type="noConversion"/>
  </si>
  <si>
    <t>胡蘿蔔</t>
    <phoneticPr fontId="19" type="noConversion"/>
  </si>
  <si>
    <t>日</t>
    <phoneticPr fontId="19" type="noConversion"/>
  </si>
  <si>
    <t>醃漬花胡瓜</t>
    <phoneticPr fontId="19" type="noConversion"/>
  </si>
  <si>
    <t>油蔥酥</t>
    <phoneticPr fontId="19" type="noConversion"/>
  </si>
  <si>
    <t xml:space="preserve"> </t>
    <phoneticPr fontId="19" type="noConversion"/>
  </si>
  <si>
    <t>麵條</t>
    <phoneticPr fontId="19" type="noConversion"/>
  </si>
  <si>
    <t>煮</t>
    <phoneticPr fontId="19" type="noConversion"/>
  </si>
  <si>
    <t>豬肉排</t>
    <phoneticPr fontId="19" type="noConversion"/>
  </si>
  <si>
    <t>滷</t>
    <phoneticPr fontId="19" type="noConversion"/>
  </si>
  <si>
    <t>冬瓜</t>
    <phoneticPr fontId="19" type="noConversion"/>
  </si>
  <si>
    <t>冷凍玉米粒</t>
    <phoneticPr fontId="19" type="noConversion"/>
  </si>
  <si>
    <t>不供餐</t>
    <phoneticPr fontId="19" type="noConversion"/>
  </si>
  <si>
    <t>冬瓜湯</t>
    <phoneticPr fontId="19" type="noConversion"/>
  </si>
  <si>
    <t>里肌肉排</t>
    <phoneticPr fontId="19" type="noConversion"/>
  </si>
  <si>
    <t>瓜仔肉燥</t>
    <phoneticPr fontId="19" type="noConversion"/>
  </si>
  <si>
    <t>豆</t>
    <phoneticPr fontId="19" type="noConversion"/>
  </si>
  <si>
    <t>蝦米</t>
    <phoneticPr fontId="19" type="noConversion"/>
  </si>
  <si>
    <t>韓式豆腐</t>
    <phoneticPr fontId="19" type="noConversion"/>
  </si>
  <si>
    <t>傳統豆腐</t>
    <phoneticPr fontId="19" type="noConversion"/>
  </si>
  <si>
    <t>雞蛋</t>
    <phoneticPr fontId="19" type="noConversion"/>
  </si>
  <si>
    <t>冬粉</t>
    <phoneticPr fontId="19" type="noConversion"/>
  </si>
  <si>
    <t>台式炒麵</t>
    <phoneticPr fontId="19" type="noConversion"/>
  </si>
  <si>
    <t>台式炒飯</t>
    <phoneticPr fontId="19" type="noConversion"/>
  </si>
  <si>
    <t>蒸蛋</t>
    <phoneticPr fontId="19" type="noConversion"/>
  </si>
  <si>
    <t>冰心地瓜</t>
    <phoneticPr fontId="19" type="noConversion"/>
  </si>
  <si>
    <t>烤雞翅</t>
    <phoneticPr fontId="19" type="noConversion"/>
  </si>
  <si>
    <t>雞翅</t>
    <phoneticPr fontId="19" type="noConversion"/>
  </si>
  <si>
    <t>玉米蛋花湯</t>
    <phoneticPr fontId="19" type="noConversion"/>
  </si>
  <si>
    <t>無骨香雞排</t>
    <phoneticPr fontId="19" type="noConversion"/>
  </si>
  <si>
    <t>米血糕</t>
    <phoneticPr fontId="19" type="noConversion"/>
  </si>
  <si>
    <t>炒米粉</t>
    <phoneticPr fontId="19" type="noConversion"/>
  </si>
  <si>
    <t>滷五香豆干*2</t>
    <phoneticPr fontId="19" type="noConversion"/>
  </si>
  <si>
    <t>什錦大白彩頭羹</t>
    <phoneticPr fontId="19" type="noConversion"/>
  </si>
  <si>
    <t>豆干</t>
  </si>
  <si>
    <t>2片</t>
  </si>
  <si>
    <t>結球白菜</t>
    <phoneticPr fontId="19" type="noConversion"/>
  </si>
  <si>
    <t>菜頭湯</t>
    <phoneticPr fontId="19" type="noConversion"/>
  </si>
  <si>
    <t>關東煮</t>
    <phoneticPr fontId="19" type="noConversion"/>
  </si>
  <si>
    <t>紫菜蛋花湯</t>
    <phoneticPr fontId="19" type="noConversion"/>
  </si>
  <si>
    <t>豆干肉絲</t>
    <phoneticPr fontId="19" type="noConversion"/>
  </si>
  <si>
    <t>鮮味抄手</t>
    <phoneticPr fontId="19" type="noConversion"/>
  </si>
  <si>
    <t>柳葉魚X1</t>
    <phoneticPr fontId="19" type="noConversion"/>
  </si>
  <si>
    <t>高麗菜培根</t>
    <phoneticPr fontId="19" type="noConversion"/>
  </si>
  <si>
    <t>玉米三色</t>
    <phoneticPr fontId="19" type="noConversion"/>
  </si>
  <si>
    <t>筍乾滷肉</t>
    <phoneticPr fontId="19" type="noConversion"/>
  </si>
  <si>
    <t>酸甜油腐丁</t>
    <phoneticPr fontId="19" type="noConversion"/>
  </si>
  <si>
    <t>酢醬高麗菜</t>
    <phoneticPr fontId="19" type="noConversion"/>
  </si>
  <si>
    <t>煮</t>
    <phoneticPr fontId="19" type="noConversion"/>
  </si>
  <si>
    <t>筍干</t>
    <phoneticPr fontId="19" type="noConversion"/>
  </si>
  <si>
    <t>豬肉丁</t>
    <phoneticPr fontId="19" type="noConversion"/>
  </si>
  <si>
    <t>豆腐丁</t>
    <phoneticPr fontId="19" type="noConversion"/>
  </si>
  <si>
    <t>甘藍</t>
    <phoneticPr fontId="19" type="noConversion"/>
  </si>
  <si>
    <t>胡蘿蔔</t>
    <phoneticPr fontId="19" type="noConversion"/>
  </si>
  <si>
    <t>油蔥酥</t>
    <phoneticPr fontId="19" type="noConversion"/>
  </si>
  <si>
    <t>高麗菜飯</t>
    <phoneticPr fontId="19" type="noConversion"/>
  </si>
  <si>
    <t>冷凍玉米粒</t>
    <phoneticPr fontId="19" type="noConversion"/>
  </si>
  <si>
    <t>三色豆</t>
    <phoneticPr fontId="19" type="noConversion"/>
  </si>
  <si>
    <t>豬絞肉</t>
    <phoneticPr fontId="19" type="noConversion"/>
  </si>
  <si>
    <t>豬肉絲</t>
    <phoneticPr fontId="19" type="noConversion"/>
  </si>
  <si>
    <t>煮</t>
    <phoneticPr fontId="19" type="noConversion"/>
  </si>
  <si>
    <t>綠豆芽</t>
    <phoneticPr fontId="19" type="noConversion"/>
  </si>
  <si>
    <t>煮</t>
    <phoneticPr fontId="19" type="noConversion"/>
  </si>
  <si>
    <t>煮</t>
    <phoneticPr fontId="19" type="noConversion"/>
  </si>
  <si>
    <t>白蘿蔔</t>
    <phoneticPr fontId="19" type="noConversion"/>
  </si>
  <si>
    <t>海帶結</t>
    <phoneticPr fontId="19" type="noConversion"/>
  </si>
  <si>
    <t>黑豆乾</t>
    <phoneticPr fontId="19" type="noConversion"/>
  </si>
  <si>
    <t>豬絞肉</t>
    <phoneticPr fontId="19" type="noConversion"/>
  </si>
  <si>
    <t>豆</t>
    <phoneticPr fontId="19" type="noConversion"/>
  </si>
  <si>
    <t>筍乾</t>
    <phoneticPr fontId="19" type="noConversion"/>
  </si>
  <si>
    <t>芋頭</t>
    <phoneticPr fontId="19" type="noConversion"/>
  </si>
  <si>
    <t>咕咾肉</t>
    <phoneticPr fontId="19" type="noConversion"/>
  </si>
  <si>
    <t>紫菜</t>
    <phoneticPr fontId="19" type="noConversion"/>
  </si>
  <si>
    <t>豆干片</t>
    <phoneticPr fontId="19" type="noConversion"/>
  </si>
  <si>
    <t>豬肉絲</t>
    <phoneticPr fontId="19" type="noConversion"/>
  </si>
  <si>
    <t>脆筍片</t>
    <phoneticPr fontId="19" type="noConversion"/>
  </si>
  <si>
    <t>木耳</t>
    <phoneticPr fontId="19" type="noConversion"/>
  </si>
  <si>
    <t>美白菇</t>
    <phoneticPr fontId="19" type="noConversion"/>
  </si>
  <si>
    <t>蒸</t>
    <phoneticPr fontId="19" type="noConversion"/>
  </si>
  <si>
    <t>雞排</t>
    <phoneticPr fontId="19" type="noConversion"/>
  </si>
  <si>
    <t>雞蛋</t>
    <phoneticPr fontId="19" type="noConversion"/>
  </si>
  <si>
    <t>甘藍</t>
    <phoneticPr fontId="19" type="noConversion"/>
  </si>
  <si>
    <t>培根</t>
    <phoneticPr fontId="19" type="noConversion"/>
  </si>
  <si>
    <t>米粉</t>
    <phoneticPr fontId="19" type="noConversion"/>
  </si>
  <si>
    <t>大扁食</t>
    <phoneticPr fontId="19" type="noConversion"/>
  </si>
  <si>
    <t>海苔</t>
    <phoneticPr fontId="19" type="noConversion"/>
  </si>
  <si>
    <t>炸</t>
    <phoneticPr fontId="19" type="noConversion"/>
  </si>
  <si>
    <t>柳葉魚</t>
    <phoneticPr fontId="19" type="noConversion"/>
  </si>
  <si>
    <t>1個</t>
    <phoneticPr fontId="19" type="noConversion"/>
  </si>
  <si>
    <t>雞蛋</t>
    <phoneticPr fontId="19" type="noConversion"/>
  </si>
  <si>
    <t>白花菜針菇</t>
    <phoneticPr fontId="19" type="noConversion"/>
  </si>
  <si>
    <t>胡蘿蔔</t>
    <phoneticPr fontId="19" type="noConversion"/>
  </si>
  <si>
    <t>金針菇</t>
    <phoneticPr fontId="19" type="noConversion"/>
  </si>
  <si>
    <t>白花菜</t>
    <phoneticPr fontId="19" type="noConversion"/>
  </si>
  <si>
    <t>卡啦翅小腿X1</t>
    <phoneticPr fontId="19" type="noConversion"/>
  </si>
  <si>
    <t>生鮮翅小腿</t>
    <phoneticPr fontId="19" type="noConversion"/>
  </si>
  <si>
    <t>三絲豆腐</t>
    <phoneticPr fontId="19" type="noConversion"/>
  </si>
  <si>
    <t>玉米炒蛋</t>
    <phoneticPr fontId="19" type="noConversion"/>
  </si>
  <si>
    <t>秀珍菇</t>
    <phoneticPr fontId="19" type="noConversion"/>
  </si>
  <si>
    <t>3月3日(一)</t>
    <phoneticPr fontId="19" type="noConversion"/>
  </si>
  <si>
    <t>3月4日(二)</t>
    <phoneticPr fontId="19" type="noConversion"/>
  </si>
  <si>
    <t>3月5日(三)</t>
    <phoneticPr fontId="19" type="noConversion"/>
  </si>
  <si>
    <t>3月6日(四)</t>
    <phoneticPr fontId="19" type="noConversion"/>
  </si>
  <si>
    <t>3月7日(五)</t>
    <phoneticPr fontId="19" type="noConversion"/>
  </si>
  <si>
    <t>3月10日(一)</t>
    <phoneticPr fontId="19" type="noConversion"/>
  </si>
  <si>
    <t>3月11日(二)</t>
    <phoneticPr fontId="19" type="noConversion"/>
  </si>
  <si>
    <t>3月12日(三)</t>
    <phoneticPr fontId="19" type="noConversion"/>
  </si>
  <si>
    <t>3月13日(四)</t>
    <phoneticPr fontId="19" type="noConversion"/>
  </si>
  <si>
    <t>3月14日(五)</t>
    <phoneticPr fontId="19" type="noConversion"/>
  </si>
  <si>
    <t>3月17日(一)</t>
    <phoneticPr fontId="19" type="noConversion"/>
  </si>
  <si>
    <t>3月18日(二)</t>
    <phoneticPr fontId="19" type="noConversion"/>
  </si>
  <si>
    <t>3月19日(三)</t>
    <phoneticPr fontId="19" type="noConversion"/>
  </si>
  <si>
    <t>3月20日(四)</t>
    <phoneticPr fontId="19" type="noConversion"/>
  </si>
  <si>
    <t>3月21日(五)</t>
    <phoneticPr fontId="19" type="noConversion"/>
  </si>
  <si>
    <t>3月24日(一)</t>
    <phoneticPr fontId="19" type="noConversion"/>
  </si>
  <si>
    <t>3月25日(二)</t>
    <phoneticPr fontId="19" type="noConversion"/>
  </si>
  <si>
    <t>3月26日(三)</t>
    <phoneticPr fontId="19" type="noConversion"/>
  </si>
  <si>
    <t>3月27日(四)</t>
    <phoneticPr fontId="19" type="noConversion"/>
  </si>
  <si>
    <t>3月28日(五)</t>
    <phoneticPr fontId="19" type="noConversion"/>
  </si>
  <si>
    <t>兒童節/清明節</t>
    <phoneticPr fontId="19" type="noConversion"/>
  </si>
  <si>
    <t>兒童節/清明節假期</t>
    <phoneticPr fontId="19" type="noConversion"/>
  </si>
  <si>
    <t>4月1日(二)</t>
    <phoneticPr fontId="19" type="noConversion"/>
  </si>
  <si>
    <t>4月2日(三)</t>
    <phoneticPr fontId="19" type="noConversion"/>
  </si>
  <si>
    <t>4月3日(四)</t>
    <phoneticPr fontId="19" type="noConversion"/>
  </si>
  <si>
    <t>4月4日(五)</t>
    <phoneticPr fontId="19" type="noConversion"/>
  </si>
  <si>
    <t>蝦卷x1</t>
    <phoneticPr fontId="19" type="noConversion"/>
  </si>
  <si>
    <t>豬肉及豬可食部位原料之原產地:台灣</t>
  </si>
  <si>
    <t>雞胸肉</t>
    <phoneticPr fontId="19" type="noConversion"/>
  </si>
  <si>
    <t>蝦卷</t>
    <phoneticPr fontId="19" type="noConversion"/>
  </si>
  <si>
    <t>3月31日(一)</t>
    <phoneticPr fontId="19" type="noConversion"/>
  </si>
  <si>
    <t>銀芽拌肉燥</t>
    <phoneticPr fontId="19" type="noConversion"/>
  </si>
  <si>
    <t>台南肉羹</t>
    <phoneticPr fontId="19" type="noConversion"/>
  </si>
  <si>
    <t>新鮮肉排</t>
    <phoneticPr fontId="19" type="noConversion"/>
  </si>
  <si>
    <t>川味豆腐</t>
    <phoneticPr fontId="19" type="noConversion"/>
  </si>
  <si>
    <t>烤雞排</t>
    <phoneticPr fontId="19" type="noConversion"/>
  </si>
  <si>
    <t>洋蔥炒蛋</t>
    <phoneticPr fontId="19" type="noConversion"/>
  </si>
  <si>
    <t>風味魚蛋</t>
    <phoneticPr fontId="19" type="noConversion"/>
  </si>
  <si>
    <t>素皮絲</t>
    <phoneticPr fontId="19" type="noConversion"/>
  </si>
  <si>
    <t>滷白菜</t>
    <phoneticPr fontId="19" type="noConversion"/>
  </si>
  <si>
    <t>八寶辣醬</t>
    <phoneticPr fontId="19" type="noConversion"/>
  </si>
  <si>
    <t>花瓜雞丁</t>
    <phoneticPr fontId="19" type="noConversion"/>
  </si>
  <si>
    <t>香菇雞湯</t>
    <phoneticPr fontId="19" type="noConversion"/>
  </si>
  <si>
    <t>紅蘿蔔炒蛋</t>
    <phoneticPr fontId="19" type="noConversion"/>
  </si>
  <si>
    <t>香酥魚條X1</t>
    <phoneticPr fontId="19" type="noConversion"/>
  </si>
  <si>
    <t>鐵板拌麵</t>
    <phoneticPr fontId="19" type="noConversion"/>
  </si>
  <si>
    <t>烤雞腿</t>
    <phoneticPr fontId="19" type="noConversion"/>
  </si>
  <si>
    <t>酸辣湯</t>
    <phoneticPr fontId="19" type="noConversion"/>
  </si>
  <si>
    <t>滷蛋X1</t>
    <phoneticPr fontId="19" type="noConversion"/>
  </si>
  <si>
    <t>客家小炒</t>
    <phoneticPr fontId="19" type="noConversion"/>
  </si>
  <si>
    <t>味噌豆腐湯</t>
    <phoneticPr fontId="19" type="noConversion"/>
  </si>
  <si>
    <t>海帶三絲</t>
    <phoneticPr fontId="19" type="noConversion"/>
  </si>
  <si>
    <t>三杯雞</t>
    <phoneticPr fontId="19" type="noConversion"/>
  </si>
  <si>
    <t>胡蘿蔔炒蛋</t>
    <phoneticPr fontId="19" type="noConversion"/>
  </si>
  <si>
    <t>筍仔肉絲湯</t>
    <phoneticPr fontId="19" type="noConversion"/>
  </si>
  <si>
    <t>雞水煮蛋</t>
    <phoneticPr fontId="19" type="noConversion"/>
  </si>
  <si>
    <t>雞丁</t>
    <phoneticPr fontId="19" type="noConversion"/>
  </si>
  <si>
    <t>肉羹</t>
    <phoneticPr fontId="19" type="noConversion"/>
  </si>
  <si>
    <t>豆輪滷肉</t>
    <phoneticPr fontId="19" type="noConversion"/>
  </si>
  <si>
    <t>豆干</t>
    <phoneticPr fontId="19" type="noConversion"/>
  </si>
  <si>
    <t>小魚乾</t>
    <phoneticPr fontId="19" type="noConversion"/>
  </si>
  <si>
    <t>九層塔</t>
    <phoneticPr fontId="19" type="noConversion"/>
  </si>
  <si>
    <t>芋香白菜</t>
    <phoneticPr fontId="19" type="noConversion"/>
  </si>
  <si>
    <t>香炒花椰菜</t>
    <phoneticPr fontId="19" type="noConversion"/>
  </si>
  <si>
    <t>冷凍花椰菜</t>
    <phoneticPr fontId="19" type="noConversion"/>
  </si>
  <si>
    <t>杏鮑菇</t>
    <phoneticPr fontId="19" type="noConversion"/>
  </si>
  <si>
    <t>豆輪</t>
    <phoneticPr fontId="19" type="noConversion"/>
  </si>
  <si>
    <t>芡</t>
    <phoneticPr fontId="19" type="noConversion"/>
  </si>
  <si>
    <t>榨菜</t>
    <phoneticPr fontId="19" type="noConversion"/>
  </si>
  <si>
    <t>醃</t>
    <phoneticPr fontId="19" type="noConversion"/>
  </si>
  <si>
    <t>脆筍</t>
    <phoneticPr fontId="19" type="noConversion"/>
  </si>
  <si>
    <t>雞腿</t>
    <phoneticPr fontId="19" type="noConversion"/>
  </si>
  <si>
    <t>豆乾丁</t>
    <phoneticPr fontId="19" type="noConversion"/>
  </si>
  <si>
    <t>毛豆仁</t>
    <phoneticPr fontId="19" type="noConversion"/>
  </si>
  <si>
    <t>海帶絲</t>
    <phoneticPr fontId="19" type="noConversion"/>
  </si>
  <si>
    <t>味噌</t>
    <phoneticPr fontId="19" type="noConversion"/>
  </si>
  <si>
    <t>新鮮麻竹筍</t>
    <phoneticPr fontId="19" type="noConversion"/>
  </si>
  <si>
    <t>花瓜</t>
    <phoneticPr fontId="19" type="noConversion"/>
  </si>
  <si>
    <t>針菇蛋花湯</t>
    <phoneticPr fontId="19" type="noConversion"/>
  </si>
  <si>
    <t>魚丸</t>
    <phoneticPr fontId="19" type="noConversion"/>
  </si>
  <si>
    <t>馬鈴薯</t>
    <phoneticPr fontId="19" type="noConversion"/>
  </si>
  <si>
    <t>魚條</t>
    <phoneticPr fontId="19" type="noConversion"/>
  </si>
  <si>
    <t>114年3月3日-3月7日第一週菜單明細(彰化特殊教育學校晚餐--承富)</t>
    <phoneticPr fontId="19" type="noConversion"/>
  </si>
  <si>
    <t>114年3月10日-3月14日第二週菜單明細(彰化特殊教育學校晚餐--承富)</t>
    <phoneticPr fontId="19" type="noConversion"/>
  </si>
  <si>
    <t>114年3月17日-3月21日第三週菜單明細(彰化特殊教育學校晚餐--承富)</t>
    <phoneticPr fontId="19" type="noConversion"/>
  </si>
  <si>
    <t>114年3月24日-3月28日第四週菜單明細(彰化特殊教育學校晚餐--承富)</t>
    <phoneticPr fontId="19" type="noConversion"/>
  </si>
  <si>
    <t>114年3月31日-4月4日第五週菜單明細(彰化特殊教育學校晚餐--承富)</t>
    <phoneticPr fontId="19" type="noConversion"/>
  </si>
  <si>
    <t>小丸子湯</t>
    <phoneticPr fontId="19" type="noConversion"/>
  </si>
  <si>
    <t>小丸子</t>
    <phoneticPr fontId="19" type="noConversion"/>
  </si>
  <si>
    <t>海芽蛋花湯</t>
    <phoneticPr fontId="19" type="noConversion"/>
  </si>
  <si>
    <t>乾裙帶菜</t>
    <phoneticPr fontId="19" type="noConversion"/>
  </si>
  <si>
    <t>味噌菇菇湯</t>
    <phoneticPr fontId="19" type="noConversion"/>
  </si>
  <si>
    <t>蔬菜湯</t>
    <phoneticPr fontId="19" type="noConversion"/>
  </si>
  <si>
    <t>滷豆包</t>
    <phoneticPr fontId="19" type="noConversion"/>
  </si>
  <si>
    <t>豆包</t>
    <phoneticPr fontId="19" type="noConversion"/>
  </si>
  <si>
    <t>1片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</si>
</sst>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8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0"/>
      <name val="標楷體"/>
      <family val="4"/>
      <charset val="136"/>
    </font>
    <font>
      <sz val="22"/>
      <name val="新細明體"/>
      <family val="1"/>
      <charset val="136"/>
    </font>
    <font>
      <sz val="18"/>
      <name val="標楷體"/>
      <family val="4"/>
      <charset val="136"/>
    </font>
    <font>
      <sz val="22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4"/>
      <name val="標楷體"/>
      <family val="4"/>
      <charset val="136"/>
    </font>
    <font>
      <sz val="20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7" fillId="0" borderId="0" xfId="19" applyFont="1"/>
    <xf numFmtId="0" fontId="39" fillId="0" borderId="20" xfId="0" applyFont="1" applyBorder="1" applyAlignment="1">
      <alignment horizontal="left" vertical="center" shrinkToFit="1"/>
    </xf>
    <xf numFmtId="0" fontId="39" fillId="0" borderId="2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/>
    </xf>
    <xf numFmtId="0" fontId="22" fillId="0" borderId="66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8" xfId="0" applyFont="1" applyBorder="1" applyAlignment="1">
      <alignment vertical="center" shrinkToFit="1"/>
    </xf>
    <xf numFmtId="0" fontId="22" fillId="0" borderId="58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9" fillId="0" borderId="20" xfId="0" applyFont="1" applyBorder="1" applyAlignment="1">
      <alignment vertical="center" textRotation="255" shrinkToFit="1"/>
    </xf>
    <xf numFmtId="0" fontId="22" fillId="0" borderId="70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 shrinkToFit="1"/>
    </xf>
    <xf numFmtId="0" fontId="40" fillId="0" borderId="0" xfId="0" applyFont="1">
      <alignment vertical="center"/>
    </xf>
    <xf numFmtId="0" fontId="0" fillId="0" borderId="66" xfId="0" applyBorder="1" applyAlignment="1">
      <alignment vertical="center" shrinkToFit="1"/>
    </xf>
    <xf numFmtId="0" fontId="28" fillId="0" borderId="71" xfId="0" applyFont="1" applyBorder="1" applyAlignment="1">
      <alignment horizontal="center" vertical="center" shrinkToFit="1"/>
    </xf>
    <xf numFmtId="0" fontId="22" fillId="0" borderId="58" xfId="0" applyFont="1" applyBorder="1">
      <alignment vertical="center"/>
    </xf>
    <xf numFmtId="0" fontId="22" fillId="0" borderId="0" xfId="19" applyFont="1"/>
    <xf numFmtId="0" fontId="22" fillId="0" borderId="0" xfId="19" applyFont="1" applyAlignment="1">
      <alignment vertical="center"/>
    </xf>
    <xf numFmtId="0" fontId="3" fillId="0" borderId="58" xfId="0" applyFont="1" applyBorder="1" applyAlignment="1">
      <alignment vertical="center" shrinkToFit="1"/>
    </xf>
    <xf numFmtId="0" fontId="33" fillId="0" borderId="0" xfId="19" applyFont="1"/>
    <xf numFmtId="0" fontId="34" fillId="0" borderId="0" xfId="19" applyFont="1"/>
    <xf numFmtId="180" fontId="36" fillId="0" borderId="50" xfId="19" applyNumberFormat="1" applyFont="1" applyBorder="1"/>
    <xf numFmtId="0" fontId="36" fillId="0" borderId="50" xfId="19" applyFont="1" applyBorder="1"/>
    <xf numFmtId="179" fontId="36" fillId="0" borderId="51" xfId="19" applyNumberFormat="1" applyFont="1" applyBorder="1"/>
    <xf numFmtId="0" fontId="36" fillId="0" borderId="34" xfId="19" applyFont="1" applyBorder="1"/>
    <xf numFmtId="180" fontId="36" fillId="0" borderId="34" xfId="19" applyNumberFormat="1" applyFont="1" applyBorder="1"/>
    <xf numFmtId="179" fontId="36" fillId="0" borderId="35" xfId="19" applyNumberFormat="1" applyFont="1" applyBorder="1"/>
    <xf numFmtId="179" fontId="36" fillId="0" borderId="37" xfId="19" applyNumberFormat="1" applyFont="1" applyBorder="1"/>
    <xf numFmtId="0" fontId="36" fillId="0" borderId="37" xfId="19" applyFont="1" applyBorder="1"/>
    <xf numFmtId="179" fontId="36" fillId="0" borderId="40" xfId="19" applyNumberFormat="1" applyFont="1" applyBorder="1"/>
    <xf numFmtId="179" fontId="36" fillId="0" borderId="38" xfId="19" applyNumberFormat="1" applyFont="1" applyBorder="1"/>
    <xf numFmtId="0" fontId="36" fillId="0" borderId="33" xfId="19" applyFont="1" applyBorder="1"/>
    <xf numFmtId="179" fontId="36" fillId="0" borderId="34" xfId="19" applyNumberFormat="1" applyFont="1" applyBorder="1"/>
    <xf numFmtId="179" fontId="36" fillId="0" borderId="39" xfId="19" applyNumberFormat="1" applyFont="1" applyBorder="1"/>
    <xf numFmtId="179" fontId="36" fillId="0" borderId="53" xfId="19" applyNumberFormat="1" applyFont="1" applyBorder="1"/>
    <xf numFmtId="0" fontId="36" fillId="0" borderId="36" xfId="19" applyFont="1" applyBorder="1"/>
    <xf numFmtId="0" fontId="36" fillId="0" borderId="65" xfId="19" applyFont="1" applyBorder="1"/>
    <xf numFmtId="0" fontId="36" fillId="0" borderId="39" xfId="19" applyFont="1" applyBorder="1"/>
    <xf numFmtId="0" fontId="36" fillId="0" borderId="51" xfId="19" applyFont="1" applyBorder="1"/>
    <xf numFmtId="0" fontId="36" fillId="0" borderId="67" xfId="19" applyFont="1" applyBorder="1"/>
    <xf numFmtId="179" fontId="36" fillId="0" borderId="69" xfId="19" applyNumberFormat="1" applyFont="1" applyBorder="1"/>
    <xf numFmtId="0" fontId="36" fillId="0" borderId="68" xfId="19" applyFont="1" applyBorder="1"/>
    <xf numFmtId="179" fontId="36" fillId="0" borderId="68" xfId="19" applyNumberFormat="1" applyFont="1" applyBorder="1"/>
    <xf numFmtId="0" fontId="36" fillId="0" borderId="48" xfId="19" applyFont="1" applyBorder="1"/>
    <xf numFmtId="179" fontId="36" fillId="0" borderId="48" xfId="19" applyNumberFormat="1" applyFont="1" applyBorder="1"/>
    <xf numFmtId="179" fontId="36" fillId="0" borderId="44" xfId="19" applyNumberFormat="1" applyFont="1" applyBorder="1"/>
    <xf numFmtId="0" fontId="36" fillId="0" borderId="75" xfId="19" applyFont="1" applyBorder="1"/>
    <xf numFmtId="0" fontId="36" fillId="0" borderId="69" xfId="19" applyFont="1" applyBorder="1"/>
    <xf numFmtId="179" fontId="36" fillId="0" borderId="76" xfId="19" applyNumberFormat="1" applyFont="1" applyBorder="1"/>
    <xf numFmtId="0" fontId="22" fillId="0" borderId="77" xfId="0" applyFont="1" applyBorder="1" applyAlignment="1">
      <alignment vertical="center" textRotation="180" shrinkToFit="1"/>
    </xf>
    <xf numFmtId="0" fontId="22" fillId="0" borderId="77" xfId="0" applyFont="1" applyBorder="1" applyAlignment="1">
      <alignment horizontal="left" vertical="center" shrinkToFit="1"/>
    </xf>
    <xf numFmtId="0" fontId="28" fillId="0" borderId="78" xfId="0" applyFont="1" applyBorder="1" applyAlignment="1">
      <alignment horizontal="right"/>
    </xf>
    <xf numFmtId="0" fontId="22" fillId="0" borderId="79" xfId="0" applyFont="1" applyBorder="1" applyAlignment="1">
      <alignment vertical="center" textRotation="180" shrinkToFit="1"/>
    </xf>
    <xf numFmtId="0" fontId="22" fillId="0" borderId="79" xfId="0" applyFont="1" applyBorder="1" applyAlignment="1">
      <alignment horizontal="left" vertical="center" shrinkToFit="1"/>
    </xf>
    <xf numFmtId="180" fontId="27" fillId="0" borderId="80" xfId="0" applyNumberFormat="1" applyFont="1" applyBorder="1" applyAlignment="1">
      <alignment horizontal="right"/>
    </xf>
    <xf numFmtId="0" fontId="27" fillId="0" borderId="79" xfId="0" applyFont="1" applyBorder="1" applyAlignment="1">
      <alignment horizontal="left"/>
    </xf>
    <xf numFmtId="0" fontId="27" fillId="0" borderId="81" xfId="0" applyFont="1" applyBorder="1" applyAlignment="1">
      <alignment horizontal="center"/>
    </xf>
    <xf numFmtId="0" fontId="39" fillId="0" borderId="20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70" xfId="0" applyFont="1" applyBorder="1" applyAlignment="1">
      <alignment vertical="center" shrinkToFit="1"/>
    </xf>
    <xf numFmtId="0" fontId="22" fillId="24" borderId="82" xfId="0" applyFont="1" applyFill="1" applyBorder="1" applyAlignment="1">
      <alignment horizontal="center" vertical="center" shrinkToFit="1"/>
    </xf>
    <xf numFmtId="0" fontId="22" fillId="0" borderId="70" xfId="0" applyFont="1" applyBorder="1" applyAlignment="1">
      <alignment horizontal="left" vertical="center" shrinkToFit="1"/>
    </xf>
    <xf numFmtId="0" fontId="22" fillId="24" borderId="83" xfId="0" applyFont="1" applyFill="1" applyBorder="1" applyAlignment="1">
      <alignment horizontal="center" vertical="center" shrinkToFit="1"/>
    </xf>
    <xf numFmtId="0" fontId="22" fillId="0" borderId="55" xfId="0" applyFont="1" applyBorder="1">
      <alignment vertical="center"/>
    </xf>
    <xf numFmtId="0" fontId="22" fillId="0" borderId="17" xfId="0" applyFont="1" applyBorder="1" applyAlignment="1">
      <alignment vertical="center" shrinkToFit="1"/>
    </xf>
    <xf numFmtId="0" fontId="22" fillId="0" borderId="84" xfId="0" applyFont="1" applyBorder="1" applyAlignment="1">
      <alignment vertical="center" shrinkToFit="1"/>
    </xf>
    <xf numFmtId="0" fontId="29" fillId="0" borderId="0" xfId="19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shrinkToFit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right"/>
    </xf>
    <xf numFmtId="0" fontId="3" fillId="0" borderId="71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40" fillId="0" borderId="0" xfId="19" applyFont="1"/>
    <xf numFmtId="0" fontId="43" fillId="0" borderId="55" xfId="0" applyFont="1" applyBorder="1">
      <alignment vertical="center"/>
    </xf>
    <xf numFmtId="0" fontId="43" fillId="0" borderId="0" xfId="0" applyFont="1">
      <alignment vertical="center"/>
    </xf>
    <xf numFmtId="0" fontId="43" fillId="0" borderId="59" xfId="0" applyFont="1" applyBorder="1">
      <alignment vertical="center"/>
    </xf>
    <xf numFmtId="0" fontId="43" fillId="0" borderId="55" xfId="0" applyFont="1" applyBorder="1" applyAlignment="1">
      <alignment vertical="center" shrinkToFit="1"/>
    </xf>
    <xf numFmtId="0" fontId="43" fillId="0" borderId="0" xfId="0" applyFont="1" applyAlignment="1">
      <alignment vertical="center" shrinkToFit="1"/>
    </xf>
    <xf numFmtId="0" fontId="43" fillId="0" borderId="59" xfId="0" applyFont="1" applyBorder="1" applyAlignment="1">
      <alignment vertical="center" shrinkToFit="1"/>
    </xf>
    <xf numFmtId="0" fontId="43" fillId="0" borderId="55" xfId="0" applyFont="1" applyBorder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59" xfId="0" applyFont="1" applyBorder="1" applyAlignment="1">
      <alignment vertical="center" wrapText="1"/>
    </xf>
    <xf numFmtId="0" fontId="46" fillId="0" borderId="55" xfId="0" applyFont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6" fillId="0" borderId="59" xfId="0" applyFont="1" applyBorder="1" applyAlignment="1">
      <alignment vertical="center" shrinkToFit="1"/>
    </xf>
    <xf numFmtId="0" fontId="46" fillId="0" borderId="68" xfId="0" applyFont="1" applyBorder="1" applyAlignment="1">
      <alignment vertical="center" shrinkToFit="1"/>
    </xf>
    <xf numFmtId="0" fontId="46" fillId="0" borderId="72" xfId="0" applyFont="1" applyBorder="1" applyAlignment="1">
      <alignment vertical="center" shrinkToFit="1"/>
    </xf>
    <xf numFmtId="0" fontId="46" fillId="0" borderId="88" xfId="0" applyFont="1" applyBorder="1" applyAlignment="1">
      <alignment vertical="center" shrinkToFit="1"/>
    </xf>
    <xf numFmtId="0" fontId="3" fillId="0" borderId="0" xfId="0" applyFont="1" applyAlignment="1">
      <alignment horizontal="right"/>
    </xf>
    <xf numFmtId="0" fontId="3" fillId="0" borderId="26" xfId="0" applyFont="1" applyBorder="1" applyAlignment="1">
      <alignment horizontal="center" vertical="center" shrinkToFit="1"/>
    </xf>
    <xf numFmtId="0" fontId="22" fillId="0" borderId="66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top"/>
    </xf>
    <xf numFmtId="0" fontId="41" fillId="0" borderId="0" xfId="19" applyFont="1" applyAlignment="1">
      <alignment horizontal="left" vertical="center"/>
    </xf>
    <xf numFmtId="0" fontId="41" fillId="0" borderId="5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41" fillId="0" borderId="63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4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54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 vertical="center" shrinkToFit="1"/>
    </xf>
    <xf numFmtId="0" fontId="41" fillId="0" borderId="50" xfId="0" applyFont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shrinkToFit="1"/>
    </xf>
    <xf numFmtId="0" fontId="41" fillId="0" borderId="58" xfId="0" applyFont="1" applyBorder="1" applyAlignment="1">
      <alignment horizontal="center" vertical="center" shrinkToFit="1"/>
    </xf>
    <xf numFmtId="0" fontId="33" fillId="0" borderId="55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44" fillId="0" borderId="55" xfId="0" applyFont="1" applyBorder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0" fontId="44" fillId="0" borderId="54" xfId="0" applyFont="1" applyBorder="1" applyAlignment="1">
      <alignment horizontal="left" vertical="center" shrinkToFit="1"/>
    </xf>
    <xf numFmtId="0" fontId="44" fillId="0" borderId="68" xfId="0" applyFont="1" applyBorder="1" applyAlignment="1">
      <alignment horizontal="left" vertical="center" shrinkToFit="1"/>
    </xf>
    <xf numFmtId="0" fontId="44" fillId="0" borderId="72" xfId="0" applyFont="1" applyBorder="1" applyAlignment="1">
      <alignment horizontal="left" vertical="center" shrinkToFit="1"/>
    </xf>
    <xf numFmtId="0" fontId="44" fillId="0" borderId="87" xfId="0" applyFont="1" applyBorder="1" applyAlignment="1">
      <alignment horizontal="left" vertical="center" shrinkToFit="1"/>
    </xf>
    <xf numFmtId="178" fontId="32" fillId="0" borderId="86" xfId="0" applyNumberFormat="1" applyFont="1" applyBorder="1" applyAlignment="1">
      <alignment horizontal="center" vertical="center" wrapText="1"/>
    </xf>
    <xf numFmtId="178" fontId="32" fillId="0" borderId="74" xfId="0" applyNumberFormat="1" applyFont="1" applyBorder="1" applyAlignment="1">
      <alignment horizontal="center" vertical="center" wrapText="1"/>
    </xf>
    <xf numFmtId="178" fontId="32" fillId="0" borderId="45" xfId="0" applyNumberFormat="1" applyFont="1" applyBorder="1" applyAlignment="1">
      <alignment horizontal="center" vertical="center" wrapText="1"/>
    </xf>
    <xf numFmtId="178" fontId="32" fillId="0" borderId="85" xfId="0" applyNumberFormat="1" applyFont="1" applyBorder="1" applyAlignment="1">
      <alignment horizontal="center" vertical="center" wrapText="1"/>
    </xf>
    <xf numFmtId="178" fontId="32" fillId="0" borderId="42" xfId="0" applyNumberFormat="1" applyFont="1" applyBorder="1" applyAlignment="1">
      <alignment horizontal="center" vertical="center" wrapText="1"/>
    </xf>
    <xf numFmtId="178" fontId="32" fillId="0" borderId="43" xfId="0" applyNumberFormat="1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center" vertical="center" shrinkToFit="1"/>
    </xf>
    <xf numFmtId="0" fontId="43" fillId="0" borderId="56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/>
    </xf>
    <xf numFmtId="178" fontId="33" fillId="0" borderId="65" xfId="0" applyNumberFormat="1" applyFont="1" applyBorder="1" applyAlignment="1">
      <alignment horizontal="center" vertical="center" wrapText="1"/>
    </xf>
    <xf numFmtId="178" fontId="33" fillId="0" borderId="61" xfId="0" applyNumberFormat="1" applyFont="1" applyBorder="1" applyAlignment="1">
      <alignment horizontal="center" vertical="center" wrapText="1"/>
    </xf>
    <xf numFmtId="178" fontId="33" fillId="0" borderId="50" xfId="0" applyNumberFormat="1" applyFont="1" applyBorder="1" applyAlignment="1">
      <alignment horizontal="center" vertical="center" wrapTex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178" fontId="33" fillId="0" borderId="45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shrinkToFit="1"/>
    </xf>
    <xf numFmtId="0" fontId="41" fillId="0" borderId="56" xfId="0" applyFont="1" applyBorder="1" applyAlignment="1">
      <alignment horizontal="center" vertical="center" shrinkToFit="1"/>
    </xf>
    <xf numFmtId="0" fontId="41" fillId="0" borderId="65" xfId="0" applyFont="1" applyBorder="1" applyAlignment="1">
      <alignment horizontal="center" vertical="center" shrinkToFi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74" xfId="0" applyNumberFormat="1" applyFont="1" applyBorder="1" applyAlignment="1">
      <alignment horizontal="center" vertical="center" wrapText="1"/>
    </xf>
    <xf numFmtId="178" fontId="33" fillId="0" borderId="90" xfId="0" applyNumberFormat="1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shrinkToFit="1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85" xfId="0" applyNumberFormat="1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shrinkToFit="1"/>
    </xf>
    <xf numFmtId="0" fontId="41" fillId="0" borderId="60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38" fillId="0" borderId="0" xfId="19" applyFont="1" applyAlignment="1">
      <alignment horizontal="left"/>
    </xf>
    <xf numFmtId="0" fontId="27" fillId="0" borderId="19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42" fillId="0" borderId="73" xfId="0" applyFont="1" applyBorder="1" applyAlignment="1">
      <alignment horizontal="center" shrinkToFi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46" xfId="0" applyFont="1" applyBorder="1" applyAlignment="1">
      <alignment horizontal="right" vertical="top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77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top"/>
    </xf>
    <xf numFmtId="0" fontId="21" fillId="0" borderId="30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180" shrinkToFit="1"/>
    </xf>
    <xf numFmtId="0" fontId="21" fillId="0" borderId="25" xfId="0" applyFont="1" applyBorder="1" applyAlignment="1">
      <alignment horizontal="center" vertical="center" textRotation="180" shrinkToFit="1"/>
    </xf>
    <xf numFmtId="0" fontId="22" fillId="0" borderId="79" xfId="0" applyFont="1" applyBorder="1" applyAlignment="1">
      <alignment horizontal="center" vertical="center" wrapText="1" shrinkToFit="1"/>
    </xf>
    <xf numFmtId="0" fontId="27" fillId="0" borderId="89" xfId="0" applyFont="1" applyBorder="1" applyAlignment="1">
      <alignment horizontal="center" vertical="center" textRotation="255" shrinkToFit="1"/>
    </xf>
    <xf numFmtId="0" fontId="45" fillId="0" borderId="72" xfId="0" applyFont="1" applyBorder="1" applyAlignment="1">
      <alignment horizontal="left" shrinkToFit="1"/>
    </xf>
    <xf numFmtId="0" fontId="47" fillId="0" borderId="55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59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9999"/>
      <color rgb="FF6600FF"/>
      <color rgb="FF66FF33"/>
      <color rgb="FF008000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晚餐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944BDD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468086</xdr:colOff>
      <xdr:row>0</xdr:row>
      <xdr:rowOff>0</xdr:rowOff>
    </xdr:from>
    <xdr:to>
      <xdr:col>4</xdr:col>
      <xdr:colOff>272142</xdr:colOff>
      <xdr:row>1</xdr:row>
      <xdr:rowOff>38100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061" y="0"/>
          <a:ext cx="2004331" cy="476250"/>
        </a:xfrm>
        <a:prstGeom prst="rect">
          <a:avLst/>
        </a:prstGeom>
      </xdr:spPr>
    </xdr:pic>
    <xdr:clientData/>
  </xdr:twoCellAnchor>
  <xdr:twoCellAnchor editAs="oneCell">
    <xdr:from>
      <xdr:col>19</xdr:col>
      <xdr:colOff>265336</xdr:colOff>
      <xdr:row>39</xdr:row>
      <xdr:rowOff>190500</xdr:rowOff>
    </xdr:from>
    <xdr:to>
      <xdr:col>20</xdr:col>
      <xdr:colOff>531198</xdr:colOff>
      <xdr:row>43</xdr:row>
      <xdr:rowOff>14152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00B5B29-8FCB-4009-B151-3CEACC933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647961" y="9124950"/>
          <a:ext cx="999287" cy="81425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46</xdr:row>
      <xdr:rowOff>76202</xdr:rowOff>
    </xdr:from>
    <xdr:to>
      <xdr:col>4</xdr:col>
      <xdr:colOff>550061</xdr:colOff>
      <xdr:row>47</xdr:row>
      <xdr:rowOff>219076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EE16086-7359-4C37-8B01-542CE2F09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968829" y="10572752"/>
          <a:ext cx="1962482" cy="352424"/>
        </a:xfrm>
        <a:prstGeom prst="rect">
          <a:avLst/>
        </a:prstGeom>
      </xdr:spPr>
    </xdr:pic>
    <xdr:clientData/>
  </xdr:twoCellAnchor>
  <xdr:twoCellAnchor editAs="oneCell">
    <xdr:from>
      <xdr:col>5</xdr:col>
      <xdr:colOff>684440</xdr:colOff>
      <xdr:row>46</xdr:row>
      <xdr:rowOff>16328</xdr:rowOff>
    </xdr:from>
    <xdr:to>
      <xdr:col>8</xdr:col>
      <xdr:colOff>236533</xdr:colOff>
      <xdr:row>47</xdr:row>
      <xdr:rowOff>190500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437CBBF-49F1-4DDE-9DC6-A63B23448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373" r="18565" b="74676"/>
        <a:stretch/>
      </xdr:blipFill>
      <xdr:spPr>
        <a:xfrm>
          <a:off x="3799115" y="10512878"/>
          <a:ext cx="1752368" cy="383722"/>
        </a:xfrm>
        <a:prstGeom prst="rect">
          <a:avLst/>
        </a:prstGeom>
      </xdr:spPr>
    </xdr:pic>
    <xdr:clientData/>
  </xdr:twoCellAnchor>
  <xdr:twoCellAnchor editAs="oneCell">
    <xdr:from>
      <xdr:col>10</xdr:col>
      <xdr:colOff>214993</xdr:colOff>
      <xdr:row>45</xdr:row>
      <xdr:rowOff>78921</xdr:rowOff>
    </xdr:from>
    <xdr:to>
      <xdr:col>11</xdr:col>
      <xdr:colOff>697230</xdr:colOff>
      <xdr:row>47</xdr:row>
      <xdr:rowOff>152400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F62F9943-E7A4-48B6-94CC-5A4DE633B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996793" y="10413546"/>
          <a:ext cx="1215662" cy="4449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8"/>
  <sheetViews>
    <sheetView tabSelected="1" zoomScale="80" zoomScaleNormal="80" workbookViewId="0">
      <selection activeCell="F6" sqref="F6:I6"/>
    </sheetView>
  </sheetViews>
  <sheetFormatPr defaultColWidth="9" defaultRowHeight="16.2" x14ac:dyDescent="0.3"/>
  <cols>
    <col min="1" max="1" width="2.6640625" style="81" customWidth="1"/>
    <col min="2" max="21" width="10.6640625" style="111" customWidth="1"/>
    <col min="22" max="16384" width="9" style="81"/>
  </cols>
  <sheetData>
    <row r="1" spans="2:21" ht="35.1" customHeight="1" thickBot="1" x14ac:dyDescent="0.45">
      <c r="B1" s="263"/>
      <c r="C1" s="263"/>
      <c r="D1" s="263"/>
      <c r="E1" s="263"/>
      <c r="F1" s="263"/>
      <c r="J1" s="264"/>
      <c r="K1" s="264"/>
      <c r="L1" s="264"/>
      <c r="M1" s="264"/>
      <c r="N1" s="264"/>
      <c r="O1" s="264"/>
      <c r="P1" s="264"/>
      <c r="Q1" s="112"/>
      <c r="R1" s="112"/>
      <c r="S1" s="112"/>
      <c r="T1" s="112"/>
    </row>
    <row r="2" spans="2:21" s="84" customFormat="1" ht="15" customHeight="1" x14ac:dyDescent="0.3">
      <c r="B2" s="252" t="s">
        <v>204</v>
      </c>
      <c r="C2" s="246"/>
      <c r="D2" s="246"/>
      <c r="E2" s="246"/>
      <c r="F2" s="246" t="s">
        <v>205</v>
      </c>
      <c r="G2" s="246"/>
      <c r="H2" s="246"/>
      <c r="I2" s="247"/>
      <c r="J2" s="246" t="s">
        <v>206</v>
      </c>
      <c r="K2" s="246"/>
      <c r="L2" s="246"/>
      <c r="M2" s="246"/>
      <c r="N2" s="246" t="s">
        <v>207</v>
      </c>
      <c r="O2" s="246"/>
      <c r="P2" s="246"/>
      <c r="Q2" s="246"/>
      <c r="R2" s="257" t="s">
        <v>208</v>
      </c>
      <c r="S2" s="246"/>
      <c r="T2" s="246"/>
      <c r="U2" s="248"/>
    </row>
    <row r="3" spans="2:21" s="108" customFormat="1" ht="19.95" customHeight="1" x14ac:dyDescent="0.55000000000000004">
      <c r="B3" s="258" t="s">
        <v>62</v>
      </c>
      <c r="C3" s="259"/>
      <c r="D3" s="259"/>
      <c r="E3" s="249"/>
      <c r="F3" s="249" t="s">
        <v>160</v>
      </c>
      <c r="G3" s="250"/>
      <c r="H3" s="250"/>
      <c r="I3" s="260"/>
      <c r="J3" s="192" t="s">
        <v>62</v>
      </c>
      <c r="K3" s="193"/>
      <c r="L3" s="193"/>
      <c r="M3" s="208"/>
      <c r="N3" s="192" t="s">
        <v>62</v>
      </c>
      <c r="O3" s="193"/>
      <c r="P3" s="193"/>
      <c r="Q3" s="208"/>
      <c r="R3" s="192" t="s">
        <v>96</v>
      </c>
      <c r="S3" s="193"/>
      <c r="T3" s="193"/>
      <c r="U3" s="194"/>
    </row>
    <row r="4" spans="2:21" s="108" customFormat="1" ht="19.95" customHeight="1" x14ac:dyDescent="0.55000000000000004">
      <c r="B4" s="201" t="s">
        <v>150</v>
      </c>
      <c r="C4" s="202"/>
      <c r="D4" s="202"/>
      <c r="E4" s="202"/>
      <c r="F4" s="203" t="s">
        <v>119</v>
      </c>
      <c r="G4" s="202"/>
      <c r="H4" s="202"/>
      <c r="I4" s="261"/>
      <c r="J4" s="203" t="s">
        <v>176</v>
      </c>
      <c r="K4" s="202"/>
      <c r="L4" s="202"/>
      <c r="M4" s="202"/>
      <c r="N4" s="203" t="s">
        <v>131</v>
      </c>
      <c r="O4" s="202"/>
      <c r="P4" s="202"/>
      <c r="Q4" s="202"/>
      <c r="R4" s="203"/>
      <c r="S4" s="202"/>
      <c r="T4" s="202"/>
      <c r="U4" s="241"/>
    </row>
    <row r="5" spans="2:21" s="108" customFormat="1" ht="19.95" customHeight="1" x14ac:dyDescent="0.55000000000000004">
      <c r="B5" s="213" t="s">
        <v>151</v>
      </c>
      <c r="C5" s="214"/>
      <c r="D5" s="214"/>
      <c r="E5" s="192"/>
      <c r="F5" s="192" t="s">
        <v>130</v>
      </c>
      <c r="G5" s="193"/>
      <c r="H5" s="193"/>
      <c r="I5" s="208"/>
      <c r="J5" s="192" t="s">
        <v>201</v>
      </c>
      <c r="K5" s="193"/>
      <c r="L5" s="193"/>
      <c r="M5" s="193"/>
      <c r="N5" s="192" t="s">
        <v>247</v>
      </c>
      <c r="O5" s="193"/>
      <c r="P5" s="193"/>
      <c r="Q5" s="193"/>
      <c r="R5" s="192"/>
      <c r="S5" s="193"/>
      <c r="T5" s="193"/>
      <c r="U5" s="194"/>
    </row>
    <row r="6" spans="2:21" s="108" customFormat="1" ht="19.95" customHeight="1" x14ac:dyDescent="0.55000000000000004">
      <c r="B6" s="213" t="s">
        <v>152</v>
      </c>
      <c r="C6" s="214"/>
      <c r="D6" s="214"/>
      <c r="E6" s="192"/>
      <c r="F6" s="287" t="s">
        <v>297</v>
      </c>
      <c r="G6" s="288"/>
      <c r="H6" s="288"/>
      <c r="I6" s="289"/>
      <c r="J6" s="192" t="s">
        <v>202</v>
      </c>
      <c r="K6" s="193"/>
      <c r="L6" s="193"/>
      <c r="M6" s="193"/>
      <c r="N6" s="192" t="s">
        <v>235</v>
      </c>
      <c r="O6" s="193"/>
      <c r="P6" s="193"/>
      <c r="Q6" s="193"/>
      <c r="R6" s="192"/>
      <c r="S6" s="193"/>
      <c r="T6" s="193"/>
      <c r="U6" s="194"/>
    </row>
    <row r="7" spans="2:21" s="108" customFormat="1" ht="19.95" customHeight="1" x14ac:dyDescent="0.55000000000000004">
      <c r="B7" s="218" t="s">
        <v>78</v>
      </c>
      <c r="C7" s="196"/>
      <c r="D7" s="196"/>
      <c r="E7" s="196"/>
      <c r="F7" s="195" t="s">
        <v>78</v>
      </c>
      <c r="G7" s="196"/>
      <c r="H7" s="196"/>
      <c r="I7" s="219"/>
      <c r="J7" s="195" t="s">
        <v>78</v>
      </c>
      <c r="K7" s="196"/>
      <c r="L7" s="196"/>
      <c r="M7" s="219"/>
      <c r="N7" s="195" t="s">
        <v>78</v>
      </c>
      <c r="O7" s="196"/>
      <c r="P7" s="196"/>
      <c r="Q7" s="219"/>
      <c r="R7" s="195"/>
      <c r="S7" s="196"/>
      <c r="T7" s="196"/>
      <c r="U7" s="197"/>
    </row>
    <row r="8" spans="2:21" s="108" customFormat="1" ht="19.95" customHeight="1" x14ac:dyDescent="0.55000000000000004">
      <c r="B8" s="211" t="s">
        <v>144</v>
      </c>
      <c r="C8" s="212"/>
      <c r="D8" s="212"/>
      <c r="E8" s="198"/>
      <c r="F8" s="212" t="s">
        <v>291</v>
      </c>
      <c r="G8" s="212"/>
      <c r="H8" s="212"/>
      <c r="I8" s="212"/>
      <c r="J8" s="212" t="s">
        <v>95</v>
      </c>
      <c r="K8" s="212"/>
      <c r="L8" s="212"/>
      <c r="M8" s="198"/>
      <c r="N8" s="198" t="s">
        <v>246</v>
      </c>
      <c r="O8" s="199"/>
      <c r="P8" s="199"/>
      <c r="Q8" s="199"/>
      <c r="R8" s="198"/>
      <c r="S8" s="199"/>
      <c r="T8" s="199"/>
      <c r="U8" s="200"/>
    </row>
    <row r="9" spans="2:21" s="91" customFormat="1" ht="12.9" customHeight="1" x14ac:dyDescent="0.25">
      <c r="B9" s="123" t="s">
        <v>45</v>
      </c>
      <c r="C9" s="117">
        <f>第一週明細!W12</f>
        <v>865.1</v>
      </c>
      <c r="D9" s="116" t="s">
        <v>9</v>
      </c>
      <c r="E9" s="124">
        <f>第一週明細!W8</f>
        <v>29.5</v>
      </c>
      <c r="F9" s="116" t="s">
        <v>45</v>
      </c>
      <c r="G9" s="117">
        <f>第一週明細!W20</f>
        <v>887.1</v>
      </c>
      <c r="H9" s="116" t="s">
        <v>9</v>
      </c>
      <c r="I9" s="124">
        <f>第一週明細!W16</f>
        <v>29.5</v>
      </c>
      <c r="J9" s="116" t="s">
        <v>45</v>
      </c>
      <c r="K9" s="117">
        <f>第一週明細!W28</f>
        <v>882.7</v>
      </c>
      <c r="L9" s="116" t="s">
        <v>9</v>
      </c>
      <c r="M9" s="125">
        <f>第一週明細!W24</f>
        <v>29.5</v>
      </c>
      <c r="N9" s="114" t="s">
        <v>45</v>
      </c>
      <c r="O9" s="113">
        <f>第一週明細!W36</f>
        <v>869.9</v>
      </c>
      <c r="P9" s="114" t="s">
        <v>9</v>
      </c>
      <c r="Q9" s="115">
        <f>第一週明細!W32</f>
        <v>29.5</v>
      </c>
      <c r="R9" s="114"/>
      <c r="S9" s="113"/>
      <c r="T9" s="114"/>
      <c r="U9" s="126"/>
    </row>
    <row r="10" spans="2:21" s="91" customFormat="1" ht="12.9" customHeight="1" thickBot="1" x14ac:dyDescent="0.3">
      <c r="B10" s="127" t="s">
        <v>7</v>
      </c>
      <c r="C10" s="119">
        <f>第一週明細!W6</f>
        <v>115.5</v>
      </c>
      <c r="D10" s="120" t="s">
        <v>11</v>
      </c>
      <c r="E10" s="119">
        <f>第一週明細!W10</f>
        <v>34.4</v>
      </c>
      <c r="F10" s="120" t="s">
        <v>7</v>
      </c>
      <c r="G10" s="119">
        <f>第一週明細!W14</f>
        <v>120.5</v>
      </c>
      <c r="H10" s="120" t="s">
        <v>47</v>
      </c>
      <c r="I10" s="119">
        <f>第一週明細!W18</f>
        <v>34.9</v>
      </c>
      <c r="J10" s="120" t="s">
        <v>7</v>
      </c>
      <c r="K10" s="119">
        <f>第一週明細!W22</f>
        <v>119.5</v>
      </c>
      <c r="L10" s="120" t="s">
        <v>11</v>
      </c>
      <c r="M10" s="121">
        <f>第一週明細!W26</f>
        <v>34.800000000000004</v>
      </c>
      <c r="N10" s="120" t="s">
        <v>7</v>
      </c>
      <c r="O10" s="119">
        <f>第一週明細!W30</f>
        <v>116.5</v>
      </c>
      <c r="P10" s="120" t="s">
        <v>11</v>
      </c>
      <c r="Q10" s="121">
        <f>第一週明細!W34</f>
        <v>34.599999999999994</v>
      </c>
      <c r="R10" s="120"/>
      <c r="S10" s="119"/>
      <c r="T10" s="120"/>
      <c r="U10" s="122"/>
    </row>
    <row r="11" spans="2:21" s="84" customFormat="1" ht="15" customHeight="1" x14ac:dyDescent="0.3">
      <c r="B11" s="256" t="s">
        <v>209</v>
      </c>
      <c r="C11" s="244"/>
      <c r="D11" s="244"/>
      <c r="E11" s="245"/>
      <c r="F11" s="244" t="s">
        <v>210</v>
      </c>
      <c r="G11" s="244"/>
      <c r="H11" s="244"/>
      <c r="I11" s="244"/>
      <c r="J11" s="257" t="s">
        <v>211</v>
      </c>
      <c r="K11" s="246"/>
      <c r="L11" s="246"/>
      <c r="M11" s="247"/>
      <c r="N11" s="246" t="s">
        <v>212</v>
      </c>
      <c r="O11" s="246"/>
      <c r="P11" s="246"/>
      <c r="Q11" s="247"/>
      <c r="R11" s="246" t="s">
        <v>213</v>
      </c>
      <c r="S11" s="246"/>
      <c r="T11" s="246"/>
      <c r="U11" s="248"/>
    </row>
    <row r="12" spans="2:21" s="108" customFormat="1" ht="19.95" customHeight="1" x14ac:dyDescent="0.55000000000000004">
      <c r="B12" s="207" t="s">
        <v>67</v>
      </c>
      <c r="C12" s="193"/>
      <c r="D12" s="193"/>
      <c r="E12" s="193"/>
      <c r="F12" s="192" t="s">
        <v>249</v>
      </c>
      <c r="G12" s="193"/>
      <c r="H12" s="193"/>
      <c r="I12" s="208"/>
      <c r="J12" s="192" t="s">
        <v>63</v>
      </c>
      <c r="K12" s="193"/>
      <c r="L12" s="193"/>
      <c r="M12" s="208"/>
      <c r="N12" s="192" t="s">
        <v>62</v>
      </c>
      <c r="O12" s="193"/>
      <c r="P12" s="193"/>
      <c r="Q12" s="208"/>
      <c r="R12" s="192" t="s">
        <v>96</v>
      </c>
      <c r="S12" s="193"/>
      <c r="T12" s="193"/>
      <c r="U12" s="194"/>
    </row>
    <row r="13" spans="2:21" s="108" customFormat="1" ht="19.95" customHeight="1" x14ac:dyDescent="0.55000000000000004">
      <c r="B13" s="201" t="s">
        <v>120</v>
      </c>
      <c r="C13" s="202"/>
      <c r="D13" s="202"/>
      <c r="E13" s="202"/>
      <c r="F13" s="203" t="s">
        <v>134</v>
      </c>
      <c r="G13" s="202"/>
      <c r="H13" s="202"/>
      <c r="I13" s="261"/>
      <c r="J13" s="203" t="s">
        <v>262</v>
      </c>
      <c r="K13" s="202"/>
      <c r="L13" s="202"/>
      <c r="M13" s="261"/>
      <c r="N13" s="203" t="s">
        <v>250</v>
      </c>
      <c r="O13" s="202"/>
      <c r="P13" s="202"/>
      <c r="Q13" s="202"/>
      <c r="R13" s="203"/>
      <c r="S13" s="202"/>
      <c r="T13" s="202"/>
      <c r="U13" s="241"/>
    </row>
    <row r="14" spans="2:21" s="108" customFormat="1" ht="19.95" customHeight="1" x14ac:dyDescent="0.55000000000000004">
      <c r="B14" s="207" t="s">
        <v>248</v>
      </c>
      <c r="C14" s="193"/>
      <c r="D14" s="193"/>
      <c r="E14" s="193"/>
      <c r="F14" s="192" t="s">
        <v>143</v>
      </c>
      <c r="G14" s="193"/>
      <c r="H14" s="193"/>
      <c r="I14" s="208"/>
      <c r="J14" s="192" t="s">
        <v>135</v>
      </c>
      <c r="K14" s="193"/>
      <c r="L14" s="193"/>
      <c r="M14" s="208"/>
      <c r="N14" s="203" t="s">
        <v>244</v>
      </c>
      <c r="O14" s="202"/>
      <c r="P14" s="202"/>
      <c r="Q14" s="202"/>
      <c r="R14" s="203"/>
      <c r="S14" s="202"/>
      <c r="T14" s="202"/>
      <c r="U14" s="241"/>
    </row>
    <row r="15" spans="2:21" s="108" customFormat="1" ht="19.95" customHeight="1" x14ac:dyDescent="0.55000000000000004">
      <c r="B15" s="207" t="s">
        <v>123</v>
      </c>
      <c r="C15" s="193"/>
      <c r="D15" s="193"/>
      <c r="E15" s="193"/>
      <c r="F15" s="192" t="s">
        <v>195</v>
      </c>
      <c r="G15" s="193"/>
      <c r="H15" s="193"/>
      <c r="I15" s="208"/>
      <c r="J15" s="192" t="s">
        <v>243</v>
      </c>
      <c r="K15" s="193"/>
      <c r="L15" s="193"/>
      <c r="M15" s="208"/>
      <c r="N15" s="192" t="s">
        <v>255</v>
      </c>
      <c r="O15" s="193"/>
      <c r="P15" s="193"/>
      <c r="Q15" s="193"/>
      <c r="R15" s="192"/>
      <c r="S15" s="193"/>
      <c r="T15" s="193"/>
      <c r="U15" s="194"/>
    </row>
    <row r="16" spans="2:21" s="108" customFormat="1" ht="19.95" customHeight="1" x14ac:dyDescent="0.55000000000000004">
      <c r="B16" s="218" t="s">
        <v>78</v>
      </c>
      <c r="C16" s="196"/>
      <c r="D16" s="196"/>
      <c r="E16" s="196"/>
      <c r="F16" s="195" t="s">
        <v>78</v>
      </c>
      <c r="G16" s="196"/>
      <c r="H16" s="196"/>
      <c r="I16" s="219"/>
      <c r="J16" s="195" t="s">
        <v>78</v>
      </c>
      <c r="K16" s="196"/>
      <c r="L16" s="196"/>
      <c r="M16" s="219"/>
      <c r="N16" s="195" t="s">
        <v>78</v>
      </c>
      <c r="O16" s="196"/>
      <c r="P16" s="196"/>
      <c r="Q16" s="219"/>
      <c r="R16" s="195"/>
      <c r="S16" s="196"/>
      <c r="T16" s="196"/>
      <c r="U16" s="197"/>
    </row>
    <row r="17" spans="2:21" s="108" customFormat="1" ht="19.95" customHeight="1" x14ac:dyDescent="0.55000000000000004">
      <c r="B17" s="207" t="s">
        <v>133</v>
      </c>
      <c r="C17" s="193"/>
      <c r="D17" s="193"/>
      <c r="E17" s="193"/>
      <c r="F17" s="192" t="s">
        <v>293</v>
      </c>
      <c r="G17" s="193"/>
      <c r="H17" s="193"/>
      <c r="I17" s="208"/>
      <c r="J17" s="212" t="s">
        <v>251</v>
      </c>
      <c r="K17" s="212"/>
      <c r="L17" s="212"/>
      <c r="M17" s="212"/>
      <c r="N17" s="198" t="s">
        <v>142</v>
      </c>
      <c r="O17" s="199"/>
      <c r="P17" s="199"/>
      <c r="Q17" s="199"/>
      <c r="R17" s="198"/>
      <c r="S17" s="199"/>
      <c r="T17" s="199"/>
      <c r="U17" s="200"/>
    </row>
    <row r="18" spans="2:21" s="91" customFormat="1" ht="12.9" customHeight="1" x14ac:dyDescent="0.25">
      <c r="B18" s="123" t="s">
        <v>45</v>
      </c>
      <c r="C18" s="117">
        <f>第二週明細!W12</f>
        <v>863.6</v>
      </c>
      <c r="D18" s="116" t="s">
        <v>9</v>
      </c>
      <c r="E18" s="125">
        <f>第二週明細!W8</f>
        <v>28</v>
      </c>
      <c r="F18" s="116" t="s">
        <v>45</v>
      </c>
      <c r="G18" s="117">
        <f>第二週明細!W20</f>
        <v>855.3</v>
      </c>
      <c r="H18" s="116" t="s">
        <v>9</v>
      </c>
      <c r="I18" s="124">
        <f>第二週明細!W16</f>
        <v>28.5</v>
      </c>
      <c r="J18" s="116" t="s">
        <v>45</v>
      </c>
      <c r="K18" s="117">
        <f>第二週明細!W28</f>
        <v>872.7</v>
      </c>
      <c r="L18" s="116" t="s">
        <v>9</v>
      </c>
      <c r="M18" s="124">
        <f>第二週明細!W24</f>
        <v>25.5</v>
      </c>
      <c r="N18" s="114" t="s">
        <v>45</v>
      </c>
      <c r="O18" s="113">
        <f>第二週明細!W36</f>
        <v>867.5</v>
      </c>
      <c r="P18" s="114" t="s">
        <v>9</v>
      </c>
      <c r="Q18" s="115">
        <f>第二週明細!W32</f>
        <v>29.5</v>
      </c>
      <c r="R18" s="114"/>
      <c r="S18" s="113"/>
      <c r="T18" s="114"/>
      <c r="U18" s="126"/>
    </row>
    <row r="19" spans="2:21" s="91" customFormat="1" ht="12.9" customHeight="1" thickBot="1" x14ac:dyDescent="0.3">
      <c r="B19" s="127" t="s">
        <v>7</v>
      </c>
      <c r="C19" s="119">
        <f>第二週明細!W6</f>
        <v>120</v>
      </c>
      <c r="D19" s="120" t="s">
        <v>11</v>
      </c>
      <c r="E19" s="121">
        <f>第二週明細!W10</f>
        <v>32.9</v>
      </c>
      <c r="F19" s="120" t="s">
        <v>7</v>
      </c>
      <c r="G19" s="119">
        <f>第二週明細!W14</f>
        <v>116.5</v>
      </c>
      <c r="H19" s="120" t="s">
        <v>47</v>
      </c>
      <c r="I19" s="119">
        <f>第二週明細!W18</f>
        <v>33.200000000000003</v>
      </c>
      <c r="J19" s="120" t="s">
        <v>7</v>
      </c>
      <c r="K19" s="119">
        <f>第二週明細!W22</f>
        <v>127</v>
      </c>
      <c r="L19" s="120" t="s">
        <v>11</v>
      </c>
      <c r="M19" s="119">
        <f>第二週明細!W26</f>
        <v>33.799999999999997</v>
      </c>
      <c r="N19" s="120" t="s">
        <v>7</v>
      </c>
      <c r="O19" s="119">
        <f>第二週明細!W30</f>
        <v>116</v>
      </c>
      <c r="P19" s="120" t="s">
        <v>11</v>
      </c>
      <c r="Q19" s="121">
        <f>第二週明細!W34</f>
        <v>34.5</v>
      </c>
      <c r="R19" s="120"/>
      <c r="S19" s="119"/>
      <c r="T19" s="120"/>
      <c r="U19" s="122"/>
    </row>
    <row r="20" spans="2:21" s="84" customFormat="1" ht="15" customHeight="1" x14ac:dyDescent="0.3">
      <c r="B20" s="252" t="s">
        <v>214</v>
      </c>
      <c r="C20" s="246"/>
      <c r="D20" s="246"/>
      <c r="E20" s="247"/>
      <c r="F20" s="246" t="s">
        <v>215</v>
      </c>
      <c r="G20" s="246"/>
      <c r="H20" s="246"/>
      <c r="I20" s="246"/>
      <c r="J20" s="246" t="s">
        <v>216</v>
      </c>
      <c r="K20" s="246"/>
      <c r="L20" s="246"/>
      <c r="M20" s="246"/>
      <c r="N20" s="245" t="s">
        <v>217</v>
      </c>
      <c r="O20" s="243"/>
      <c r="P20" s="243"/>
      <c r="Q20" s="243"/>
      <c r="R20" s="247" t="s">
        <v>218</v>
      </c>
      <c r="S20" s="253"/>
      <c r="T20" s="253"/>
      <c r="U20" s="254"/>
    </row>
    <row r="21" spans="2:21" s="109" customFormat="1" ht="19.95" customHeight="1" x14ac:dyDescent="0.3">
      <c r="B21" s="255" t="s">
        <v>62</v>
      </c>
      <c r="C21" s="250"/>
      <c r="D21" s="250"/>
      <c r="E21" s="250"/>
      <c r="F21" s="192" t="s">
        <v>127</v>
      </c>
      <c r="G21" s="193"/>
      <c r="H21" s="193"/>
      <c r="I21" s="193"/>
      <c r="J21" s="192" t="s">
        <v>63</v>
      </c>
      <c r="K21" s="193"/>
      <c r="L21" s="193"/>
      <c r="M21" s="208"/>
      <c r="N21" s="192" t="s">
        <v>62</v>
      </c>
      <c r="O21" s="193"/>
      <c r="P21" s="193"/>
      <c r="Q21" s="193"/>
      <c r="R21" s="192" t="s">
        <v>96</v>
      </c>
      <c r="S21" s="193"/>
      <c r="T21" s="193"/>
      <c r="U21" s="194"/>
    </row>
    <row r="22" spans="2:21" s="109" customFormat="1" ht="19.95" customHeight="1" x14ac:dyDescent="0.3">
      <c r="B22" s="207" t="s">
        <v>145</v>
      </c>
      <c r="C22" s="193"/>
      <c r="D22" s="193"/>
      <c r="E22" s="193"/>
      <c r="F22" s="203" t="s">
        <v>90</v>
      </c>
      <c r="G22" s="202"/>
      <c r="H22" s="202"/>
      <c r="I22" s="202"/>
      <c r="J22" s="203" t="s">
        <v>256</v>
      </c>
      <c r="K22" s="202"/>
      <c r="L22" s="202"/>
      <c r="M22" s="202"/>
      <c r="N22" s="203" t="s">
        <v>131</v>
      </c>
      <c r="O22" s="202"/>
      <c r="P22" s="202"/>
      <c r="Q22" s="202"/>
      <c r="R22" s="203"/>
      <c r="S22" s="202"/>
      <c r="T22" s="202"/>
      <c r="U22" s="241"/>
    </row>
    <row r="23" spans="2:21" s="109" customFormat="1" ht="19.95" customHeight="1" x14ac:dyDescent="0.3">
      <c r="B23" s="207" t="s">
        <v>199</v>
      </c>
      <c r="C23" s="193"/>
      <c r="D23" s="193"/>
      <c r="E23" s="193"/>
      <c r="F23" s="192" t="s">
        <v>252</v>
      </c>
      <c r="G23" s="193"/>
      <c r="H23" s="193"/>
      <c r="I23" s="193"/>
      <c r="J23" s="192" t="s">
        <v>129</v>
      </c>
      <c r="K23" s="193"/>
      <c r="L23" s="193"/>
      <c r="M23" s="193"/>
      <c r="N23" s="192" t="s">
        <v>253</v>
      </c>
      <c r="O23" s="193"/>
      <c r="P23" s="193"/>
      <c r="Q23" s="193"/>
      <c r="R23" s="192"/>
      <c r="S23" s="193"/>
      <c r="T23" s="193"/>
      <c r="U23" s="194"/>
    </row>
    <row r="24" spans="2:21" s="109" customFormat="1" ht="19.95" customHeight="1" x14ac:dyDescent="0.3">
      <c r="B24" s="207" t="s">
        <v>152</v>
      </c>
      <c r="C24" s="193"/>
      <c r="D24" s="193"/>
      <c r="E24" s="193"/>
      <c r="F24" s="192" t="s">
        <v>236</v>
      </c>
      <c r="G24" s="193"/>
      <c r="H24" s="193"/>
      <c r="I24" s="193"/>
      <c r="J24" s="192" t="s">
        <v>267</v>
      </c>
      <c r="K24" s="193"/>
      <c r="L24" s="193"/>
      <c r="M24" s="193"/>
      <c r="N24" s="192" t="s">
        <v>266</v>
      </c>
      <c r="O24" s="193"/>
      <c r="P24" s="193"/>
      <c r="Q24" s="193"/>
      <c r="R24" s="192"/>
      <c r="S24" s="193"/>
      <c r="T24" s="193"/>
      <c r="U24" s="194"/>
    </row>
    <row r="25" spans="2:21" s="108" customFormat="1" ht="19.95" customHeight="1" x14ac:dyDescent="0.55000000000000004">
      <c r="B25" s="218" t="s">
        <v>78</v>
      </c>
      <c r="C25" s="196"/>
      <c r="D25" s="196"/>
      <c r="E25" s="196"/>
      <c r="F25" s="195" t="s">
        <v>78</v>
      </c>
      <c r="G25" s="196"/>
      <c r="H25" s="196"/>
      <c r="I25" s="219"/>
      <c r="J25" s="195" t="s">
        <v>78</v>
      </c>
      <c r="K25" s="196"/>
      <c r="L25" s="196"/>
      <c r="M25" s="219"/>
      <c r="N25" s="195" t="s">
        <v>78</v>
      </c>
      <c r="O25" s="196"/>
      <c r="P25" s="196"/>
      <c r="Q25" s="196"/>
      <c r="R25" s="195"/>
      <c r="S25" s="196"/>
      <c r="T25" s="196"/>
      <c r="U25" s="197"/>
    </row>
    <row r="26" spans="2:21" s="109" customFormat="1" ht="19.95" customHeight="1" x14ac:dyDescent="0.3">
      <c r="B26" s="251" t="s">
        <v>144</v>
      </c>
      <c r="C26" s="199"/>
      <c r="D26" s="199"/>
      <c r="E26" s="199"/>
      <c r="F26" s="198" t="s">
        <v>295</v>
      </c>
      <c r="G26" s="199"/>
      <c r="H26" s="199"/>
      <c r="I26" s="199"/>
      <c r="J26" s="192" t="s">
        <v>85</v>
      </c>
      <c r="K26" s="193"/>
      <c r="L26" s="193"/>
      <c r="M26" s="193"/>
      <c r="N26" s="198" t="s">
        <v>118</v>
      </c>
      <c r="O26" s="199"/>
      <c r="P26" s="199"/>
      <c r="Q26" s="199"/>
      <c r="R26" s="198"/>
      <c r="S26" s="199"/>
      <c r="T26" s="199"/>
      <c r="U26" s="200"/>
    </row>
    <row r="27" spans="2:21" s="91" customFormat="1" ht="12.9" customHeight="1" x14ac:dyDescent="0.25">
      <c r="B27" s="128" t="s">
        <v>45</v>
      </c>
      <c r="C27" s="117">
        <f>'第三週明細 '!W12</f>
        <v>855.4</v>
      </c>
      <c r="D27" s="129" t="s">
        <v>46</v>
      </c>
      <c r="E27" s="124">
        <f>'第三週明細 '!W8</f>
        <v>29</v>
      </c>
      <c r="F27" s="130" t="s">
        <v>45</v>
      </c>
      <c r="G27" s="117">
        <f>'第三週明細 '!W20</f>
        <v>872.3</v>
      </c>
      <c r="H27" s="129" t="s">
        <v>46</v>
      </c>
      <c r="I27" s="125">
        <f>'第三週明細 '!W16</f>
        <v>29.5</v>
      </c>
      <c r="J27" s="116" t="s">
        <v>45</v>
      </c>
      <c r="K27" s="117">
        <f>'第三週明細 '!W28</f>
        <v>889.4</v>
      </c>
      <c r="L27" s="116" t="s">
        <v>9</v>
      </c>
      <c r="M27" s="124">
        <f>'第三週明細 '!W24</f>
        <v>29</v>
      </c>
      <c r="N27" s="114" t="s">
        <v>45</v>
      </c>
      <c r="O27" s="113">
        <f>'第三週明細 '!W36</f>
        <v>888.9</v>
      </c>
      <c r="P27" s="114" t="s">
        <v>9</v>
      </c>
      <c r="Q27" s="115">
        <f>'第三週明細 '!W32</f>
        <v>30.5</v>
      </c>
      <c r="R27" s="114"/>
      <c r="S27" s="113"/>
      <c r="T27" s="114"/>
      <c r="U27" s="126"/>
    </row>
    <row r="28" spans="2:21" s="91" customFormat="1" ht="12.9" customHeight="1" thickBot="1" x14ac:dyDescent="0.3">
      <c r="B28" s="131" t="s">
        <v>44</v>
      </c>
      <c r="C28" s="132">
        <f>'第三週明細 '!W6</f>
        <v>115</v>
      </c>
      <c r="D28" s="133" t="s">
        <v>47</v>
      </c>
      <c r="E28" s="132">
        <f>'第三週明細 '!W10</f>
        <v>33.599999999999994</v>
      </c>
      <c r="F28" s="133" t="s">
        <v>44</v>
      </c>
      <c r="G28" s="132">
        <f>'第三週明細 '!W14</f>
        <v>117</v>
      </c>
      <c r="H28" s="133" t="s">
        <v>47</v>
      </c>
      <c r="I28" s="134">
        <f>'第三週明細 '!W18</f>
        <v>34.699999999999996</v>
      </c>
      <c r="J28" s="135" t="s">
        <v>7</v>
      </c>
      <c r="K28" s="136">
        <f>'第三週明細 '!W22</f>
        <v>122.5</v>
      </c>
      <c r="L28" s="135" t="s">
        <v>11</v>
      </c>
      <c r="M28" s="136">
        <f>'第三週明細 '!W26</f>
        <v>34.599999999999994</v>
      </c>
      <c r="N28" s="135" t="s">
        <v>7</v>
      </c>
      <c r="O28" s="136">
        <f>'第三週明細 '!W30</f>
        <v>117.5</v>
      </c>
      <c r="P28" s="135" t="s">
        <v>11</v>
      </c>
      <c r="Q28" s="137">
        <f>'第三週明細 '!W34</f>
        <v>36.1</v>
      </c>
      <c r="R28" s="120"/>
      <c r="S28" s="119"/>
      <c r="T28" s="120"/>
      <c r="U28" s="122"/>
    </row>
    <row r="29" spans="2:21" s="84" customFormat="1" ht="15" customHeight="1" x14ac:dyDescent="0.3">
      <c r="B29" s="242" t="s">
        <v>219</v>
      </c>
      <c r="C29" s="243"/>
      <c r="D29" s="243"/>
      <c r="E29" s="243"/>
      <c r="F29" s="244" t="s">
        <v>220</v>
      </c>
      <c r="G29" s="244"/>
      <c r="H29" s="244"/>
      <c r="I29" s="245"/>
      <c r="J29" s="246" t="s">
        <v>221</v>
      </c>
      <c r="K29" s="246"/>
      <c r="L29" s="246"/>
      <c r="M29" s="247"/>
      <c r="N29" s="246" t="s">
        <v>222</v>
      </c>
      <c r="O29" s="246"/>
      <c r="P29" s="246"/>
      <c r="Q29" s="247"/>
      <c r="R29" s="246" t="s">
        <v>223</v>
      </c>
      <c r="S29" s="246"/>
      <c r="T29" s="246"/>
      <c r="U29" s="248"/>
    </row>
    <row r="30" spans="2:21" s="108" customFormat="1" ht="19.95" customHeight="1" x14ac:dyDescent="0.55000000000000004">
      <c r="B30" s="207" t="s">
        <v>62</v>
      </c>
      <c r="C30" s="193"/>
      <c r="D30" s="193"/>
      <c r="E30" s="208"/>
      <c r="F30" s="192" t="s">
        <v>136</v>
      </c>
      <c r="G30" s="193"/>
      <c r="H30" s="193"/>
      <c r="I30" s="193"/>
      <c r="J30" s="249" t="s">
        <v>62</v>
      </c>
      <c r="K30" s="250"/>
      <c r="L30" s="250"/>
      <c r="M30" s="250"/>
      <c r="N30" s="249" t="s">
        <v>63</v>
      </c>
      <c r="O30" s="250"/>
      <c r="P30" s="250"/>
      <c r="Q30" s="250"/>
      <c r="R30" s="192" t="s">
        <v>117</v>
      </c>
      <c r="S30" s="193"/>
      <c r="T30" s="193"/>
      <c r="U30" s="194"/>
    </row>
    <row r="31" spans="2:21" s="108" customFormat="1" ht="19.95" customHeight="1" x14ac:dyDescent="0.55000000000000004">
      <c r="B31" s="201" t="s">
        <v>239</v>
      </c>
      <c r="C31" s="202"/>
      <c r="D31" s="202"/>
      <c r="E31" s="261"/>
      <c r="F31" s="203" t="s">
        <v>176</v>
      </c>
      <c r="G31" s="202"/>
      <c r="H31" s="202"/>
      <c r="I31" s="202"/>
      <c r="J31" s="203" t="s">
        <v>237</v>
      </c>
      <c r="K31" s="202"/>
      <c r="L31" s="202"/>
      <c r="M31" s="202"/>
      <c r="N31" s="192" t="s">
        <v>245</v>
      </c>
      <c r="O31" s="193"/>
      <c r="P31" s="193"/>
      <c r="Q31" s="193"/>
      <c r="R31" s="203"/>
      <c r="S31" s="202"/>
      <c r="T31" s="202"/>
      <c r="U31" s="241"/>
    </row>
    <row r="32" spans="2:21" s="108" customFormat="1" ht="19.95" customHeight="1" x14ac:dyDescent="0.55000000000000004">
      <c r="B32" s="207" t="s">
        <v>257</v>
      </c>
      <c r="C32" s="193"/>
      <c r="D32" s="193"/>
      <c r="E32" s="208"/>
      <c r="F32" s="203" t="s">
        <v>137</v>
      </c>
      <c r="G32" s="202"/>
      <c r="H32" s="202"/>
      <c r="I32" s="202"/>
      <c r="J32" s="192" t="s">
        <v>238</v>
      </c>
      <c r="K32" s="193"/>
      <c r="L32" s="193"/>
      <c r="M32" s="193"/>
      <c r="N32" s="192" t="s">
        <v>147</v>
      </c>
      <c r="O32" s="193"/>
      <c r="P32" s="193"/>
      <c r="Q32" s="193"/>
      <c r="R32" s="192"/>
      <c r="S32" s="193"/>
      <c r="T32" s="193"/>
      <c r="U32" s="194"/>
    </row>
    <row r="33" spans="2:21" s="108" customFormat="1" ht="19.95" customHeight="1" x14ac:dyDescent="0.55000000000000004">
      <c r="B33" s="207" t="s">
        <v>148</v>
      </c>
      <c r="C33" s="193"/>
      <c r="D33" s="193"/>
      <c r="E33" s="208"/>
      <c r="F33" s="192" t="s">
        <v>138</v>
      </c>
      <c r="G33" s="193"/>
      <c r="H33" s="193"/>
      <c r="I33" s="208"/>
      <c r="J33" s="192" t="s">
        <v>146</v>
      </c>
      <c r="K33" s="193"/>
      <c r="L33" s="193"/>
      <c r="M33" s="193"/>
      <c r="N33" s="192" t="s">
        <v>149</v>
      </c>
      <c r="O33" s="193"/>
      <c r="P33" s="193"/>
      <c r="Q33" s="193"/>
      <c r="R33" s="192"/>
      <c r="S33" s="193"/>
      <c r="T33" s="193"/>
      <c r="U33" s="194"/>
    </row>
    <row r="34" spans="2:21" s="108" customFormat="1" ht="19.95" customHeight="1" x14ac:dyDescent="0.55000000000000004">
      <c r="B34" s="218" t="s">
        <v>78</v>
      </c>
      <c r="C34" s="196"/>
      <c r="D34" s="196"/>
      <c r="E34" s="219"/>
      <c r="F34" s="195" t="s">
        <v>78</v>
      </c>
      <c r="G34" s="196"/>
      <c r="H34" s="196"/>
      <c r="I34" s="196"/>
      <c r="J34" s="195" t="s">
        <v>78</v>
      </c>
      <c r="K34" s="196"/>
      <c r="L34" s="196"/>
      <c r="M34" s="196"/>
      <c r="N34" s="195" t="s">
        <v>78</v>
      </c>
      <c r="O34" s="196"/>
      <c r="P34" s="196"/>
      <c r="Q34" s="196"/>
      <c r="R34" s="195"/>
      <c r="S34" s="196"/>
      <c r="T34" s="196"/>
      <c r="U34" s="197"/>
    </row>
    <row r="35" spans="2:21" s="108" customFormat="1" ht="19.95" customHeight="1" x14ac:dyDescent="0.55000000000000004">
      <c r="B35" s="251" t="s">
        <v>254</v>
      </c>
      <c r="C35" s="199"/>
      <c r="D35" s="199"/>
      <c r="E35" s="262"/>
      <c r="F35" s="198" t="s">
        <v>291</v>
      </c>
      <c r="G35" s="199"/>
      <c r="H35" s="199"/>
      <c r="I35" s="199"/>
      <c r="J35" s="192" t="s">
        <v>258</v>
      </c>
      <c r="K35" s="193"/>
      <c r="L35" s="193"/>
      <c r="M35" s="193"/>
      <c r="N35" s="198" t="s">
        <v>282</v>
      </c>
      <c r="O35" s="199"/>
      <c r="P35" s="199"/>
      <c r="Q35" s="199"/>
      <c r="R35" s="198"/>
      <c r="S35" s="199"/>
      <c r="T35" s="199"/>
      <c r="U35" s="200"/>
    </row>
    <row r="36" spans="2:21" s="91" customFormat="1" ht="12.9" customHeight="1" x14ac:dyDescent="0.25">
      <c r="B36" s="123" t="s">
        <v>45</v>
      </c>
      <c r="C36" s="117">
        <f>'第四週明細 '!W12</f>
        <v>872.4</v>
      </c>
      <c r="D36" s="116" t="s">
        <v>9</v>
      </c>
      <c r="E36" s="124">
        <f>'第四週明細 '!W8</f>
        <v>30</v>
      </c>
      <c r="F36" s="116" t="s">
        <v>45</v>
      </c>
      <c r="G36" s="117">
        <f>'第四週明細 '!W20</f>
        <v>887</v>
      </c>
      <c r="H36" s="116" t="s">
        <v>9</v>
      </c>
      <c r="I36" s="125">
        <f>'第四週明細 '!W16</f>
        <v>31</v>
      </c>
      <c r="J36" s="116" t="s">
        <v>45</v>
      </c>
      <c r="K36" s="117">
        <f>'第四週明細 '!W28</f>
        <v>865.3</v>
      </c>
      <c r="L36" s="116" t="s">
        <v>9</v>
      </c>
      <c r="M36" s="125">
        <f>'第四週明細 '!W24</f>
        <v>30.5</v>
      </c>
      <c r="N36" s="116" t="s">
        <v>45</v>
      </c>
      <c r="O36" s="117">
        <f>'第四週明細 '!W36</f>
        <v>889.9</v>
      </c>
      <c r="P36" s="116" t="s">
        <v>9</v>
      </c>
      <c r="Q36" s="125">
        <f>'第四週明細 '!W32</f>
        <v>29.5</v>
      </c>
      <c r="R36" s="116"/>
      <c r="S36" s="117"/>
      <c r="T36" s="116"/>
      <c r="U36" s="118"/>
    </row>
    <row r="37" spans="2:21" s="91" customFormat="1" ht="12.9" customHeight="1" thickBot="1" x14ac:dyDescent="0.3">
      <c r="B37" s="138" t="s">
        <v>7</v>
      </c>
      <c r="C37" s="132">
        <f>'第四週明細 '!W6</f>
        <v>115.5</v>
      </c>
      <c r="D37" s="139" t="s">
        <v>11</v>
      </c>
      <c r="E37" s="132">
        <f>'第四週明細 '!W10</f>
        <v>35.1</v>
      </c>
      <c r="F37" s="139" t="s">
        <v>7</v>
      </c>
      <c r="G37" s="132">
        <f>'第四週明細 '!W14</f>
        <v>115.5</v>
      </c>
      <c r="H37" s="139" t="s">
        <v>11</v>
      </c>
      <c r="I37" s="134">
        <f>'第四週明細 '!W18</f>
        <v>36.500000000000007</v>
      </c>
      <c r="J37" s="139" t="s">
        <v>7</v>
      </c>
      <c r="K37" s="132">
        <f>'第四週明細 '!W22</f>
        <v>112.5</v>
      </c>
      <c r="L37" s="139" t="s">
        <v>11</v>
      </c>
      <c r="M37" s="134">
        <f>'第四週明細 '!W26</f>
        <v>35.200000000000003</v>
      </c>
      <c r="N37" s="139" t="s">
        <v>7</v>
      </c>
      <c r="O37" s="132">
        <f>'第四週明細 '!W30</f>
        <v>121</v>
      </c>
      <c r="P37" s="139" t="s">
        <v>11</v>
      </c>
      <c r="Q37" s="134">
        <f>'第四週明細 '!W34</f>
        <v>35.1</v>
      </c>
      <c r="R37" s="139"/>
      <c r="S37" s="132"/>
      <c r="T37" s="139"/>
      <c r="U37" s="140"/>
    </row>
    <row r="38" spans="2:21" s="158" customFormat="1" ht="20.100000000000001" customHeight="1" x14ac:dyDescent="0.4">
      <c r="B38" s="229" t="s">
        <v>234</v>
      </c>
      <c r="C38" s="230"/>
      <c r="D38" s="230"/>
      <c r="E38" s="230"/>
      <c r="F38" s="231" t="s">
        <v>226</v>
      </c>
      <c r="G38" s="230"/>
      <c r="H38" s="230"/>
      <c r="I38" s="232"/>
      <c r="J38" s="230" t="s">
        <v>227</v>
      </c>
      <c r="K38" s="230"/>
      <c r="L38" s="230"/>
      <c r="M38" s="230"/>
      <c r="N38" s="233" t="s">
        <v>228</v>
      </c>
      <c r="O38" s="233"/>
      <c r="P38" s="233"/>
      <c r="Q38" s="233"/>
      <c r="R38" s="233" t="s">
        <v>229</v>
      </c>
      <c r="S38" s="233"/>
      <c r="T38" s="233"/>
      <c r="U38" s="234"/>
    </row>
    <row r="39" spans="2:21" s="171" customFormat="1" ht="19.2" customHeight="1" x14ac:dyDescent="0.45">
      <c r="B39" s="235" t="s">
        <v>62</v>
      </c>
      <c r="C39" s="236"/>
      <c r="D39" s="236"/>
      <c r="E39" s="237"/>
      <c r="F39" s="237" t="s">
        <v>128</v>
      </c>
      <c r="G39" s="238"/>
      <c r="H39" s="238"/>
      <c r="I39" s="238"/>
      <c r="J39" s="237" t="s">
        <v>96</v>
      </c>
      <c r="K39" s="238"/>
      <c r="L39" s="238"/>
      <c r="M39" s="239"/>
      <c r="N39" s="240" t="s">
        <v>224</v>
      </c>
      <c r="O39" s="209"/>
      <c r="P39" s="209"/>
      <c r="Q39" s="209"/>
      <c r="R39" s="209" t="s">
        <v>225</v>
      </c>
      <c r="S39" s="209"/>
      <c r="T39" s="209"/>
      <c r="U39" s="210"/>
    </row>
    <row r="40" spans="2:21" s="171" customFormat="1" ht="19.5" customHeight="1" x14ac:dyDescent="0.45">
      <c r="B40" s="201" t="s">
        <v>131</v>
      </c>
      <c r="C40" s="202"/>
      <c r="D40" s="202"/>
      <c r="E40" s="202"/>
      <c r="F40" s="203" t="s">
        <v>90</v>
      </c>
      <c r="G40" s="202"/>
      <c r="H40" s="202"/>
      <c r="I40" s="202"/>
      <c r="J40" s="172"/>
      <c r="K40" s="173"/>
      <c r="L40" s="173"/>
      <c r="M40" s="174"/>
      <c r="N40" s="204"/>
      <c r="O40" s="205"/>
      <c r="P40" s="205"/>
      <c r="Q40" s="205"/>
      <c r="R40" s="205"/>
      <c r="S40" s="205"/>
      <c r="T40" s="205"/>
      <c r="U40" s="206"/>
    </row>
    <row r="41" spans="2:21" s="171" customFormat="1" ht="19.5" customHeight="1" x14ac:dyDescent="0.45">
      <c r="B41" s="207" t="s">
        <v>240</v>
      </c>
      <c r="C41" s="193"/>
      <c r="D41" s="193"/>
      <c r="E41" s="208"/>
      <c r="F41" s="192" t="s">
        <v>230</v>
      </c>
      <c r="G41" s="193"/>
      <c r="H41" s="193"/>
      <c r="I41" s="193"/>
      <c r="J41" s="175"/>
      <c r="K41" s="176"/>
      <c r="L41" s="176"/>
      <c r="M41" s="177"/>
      <c r="N41" s="204"/>
      <c r="O41" s="205"/>
      <c r="P41" s="205"/>
      <c r="Q41" s="205"/>
      <c r="R41" s="209"/>
      <c r="S41" s="209"/>
      <c r="T41" s="209"/>
      <c r="U41" s="210"/>
    </row>
    <row r="42" spans="2:21" s="171" customFormat="1" ht="19.5" customHeight="1" x14ac:dyDescent="0.45">
      <c r="B42" s="213" t="s">
        <v>241</v>
      </c>
      <c r="C42" s="214"/>
      <c r="D42" s="214"/>
      <c r="E42" s="192"/>
      <c r="F42" s="192" t="s">
        <v>143</v>
      </c>
      <c r="G42" s="193"/>
      <c r="H42" s="193"/>
      <c r="I42" s="193"/>
      <c r="J42" s="175"/>
      <c r="K42" s="176"/>
      <c r="L42" s="176"/>
      <c r="M42" s="177"/>
      <c r="N42" s="215"/>
      <c r="O42" s="216"/>
      <c r="P42" s="216"/>
      <c r="Q42" s="216"/>
      <c r="R42" s="216"/>
      <c r="S42" s="216"/>
      <c r="T42" s="216"/>
      <c r="U42" s="217"/>
    </row>
    <row r="43" spans="2:21" s="171" customFormat="1" ht="19.5" customHeight="1" x14ac:dyDescent="0.45">
      <c r="B43" s="218" t="s">
        <v>78</v>
      </c>
      <c r="C43" s="196"/>
      <c r="D43" s="196"/>
      <c r="E43" s="219"/>
      <c r="F43" s="195" t="s">
        <v>78</v>
      </c>
      <c r="G43" s="196"/>
      <c r="H43" s="196"/>
      <c r="I43" s="196"/>
      <c r="J43" s="178"/>
      <c r="K43" s="179"/>
      <c r="L43" s="179"/>
      <c r="M43" s="180"/>
      <c r="N43" s="220"/>
      <c r="O43" s="221"/>
      <c r="P43" s="221"/>
      <c r="Q43" s="221"/>
      <c r="R43" s="221"/>
      <c r="S43" s="221"/>
      <c r="T43" s="221"/>
      <c r="U43" s="222"/>
    </row>
    <row r="44" spans="2:21" s="171" customFormat="1" ht="19.5" customHeight="1" x14ac:dyDescent="0.45">
      <c r="B44" s="211" t="s">
        <v>251</v>
      </c>
      <c r="C44" s="212"/>
      <c r="D44" s="212"/>
      <c r="E44" s="198"/>
      <c r="F44" s="198" t="s">
        <v>296</v>
      </c>
      <c r="G44" s="199"/>
      <c r="H44" s="199"/>
      <c r="I44" s="199"/>
      <c r="J44" s="175"/>
      <c r="K44" s="176"/>
      <c r="L44" s="176"/>
      <c r="M44" s="177"/>
      <c r="N44" s="223" t="s">
        <v>92</v>
      </c>
      <c r="O44" s="224"/>
      <c r="P44" s="224"/>
      <c r="Q44" s="224"/>
      <c r="R44" s="224"/>
      <c r="S44" s="224"/>
      <c r="T44" s="224"/>
      <c r="U44" s="225"/>
    </row>
    <row r="45" spans="2:21" s="91" customFormat="1" ht="12.9" customHeight="1" x14ac:dyDescent="0.25">
      <c r="B45" s="123" t="s">
        <v>45</v>
      </c>
      <c r="C45" s="117">
        <f>第五週明細!W12</f>
        <v>891.9</v>
      </c>
      <c r="D45" s="116" t="s">
        <v>9</v>
      </c>
      <c r="E45" s="124">
        <f>第五週明細!W8</f>
        <v>29.5</v>
      </c>
      <c r="F45" s="114" t="s">
        <v>45</v>
      </c>
      <c r="G45" s="113">
        <f>第五週明細!W20</f>
        <v>877.3</v>
      </c>
      <c r="H45" s="114" t="s">
        <v>9</v>
      </c>
      <c r="I45" s="115">
        <f>第五週明細!W16</f>
        <v>30.5</v>
      </c>
      <c r="J45" s="181"/>
      <c r="K45" s="182"/>
      <c r="L45" s="182"/>
      <c r="M45" s="183"/>
      <c r="N45" s="223"/>
      <c r="O45" s="224"/>
      <c r="P45" s="224"/>
      <c r="Q45" s="224"/>
      <c r="R45" s="224"/>
      <c r="S45" s="224"/>
      <c r="T45" s="224"/>
      <c r="U45" s="225"/>
    </row>
    <row r="46" spans="2:21" s="91" customFormat="1" ht="12.9" customHeight="1" thickBot="1" x14ac:dyDescent="0.3">
      <c r="B46" s="127" t="s">
        <v>7</v>
      </c>
      <c r="C46" s="119">
        <f>第五週明細!W6</f>
        <v>121.5</v>
      </c>
      <c r="D46" s="120" t="s">
        <v>11</v>
      </c>
      <c r="E46" s="119">
        <f>第五週明細!W10</f>
        <v>35.099999999999994</v>
      </c>
      <c r="F46" s="120" t="s">
        <v>7</v>
      </c>
      <c r="G46" s="119">
        <f>第五週明細!W14</f>
        <v>115</v>
      </c>
      <c r="H46" s="120" t="s">
        <v>11</v>
      </c>
      <c r="I46" s="121">
        <f>第五週明細!W18</f>
        <v>35.700000000000003</v>
      </c>
      <c r="J46" s="184"/>
      <c r="K46" s="185"/>
      <c r="L46" s="185"/>
      <c r="M46" s="186"/>
      <c r="N46" s="226"/>
      <c r="O46" s="227"/>
      <c r="P46" s="227"/>
      <c r="Q46" s="227"/>
      <c r="R46" s="227"/>
      <c r="S46" s="227"/>
      <c r="T46" s="227"/>
      <c r="U46" s="228"/>
    </row>
    <row r="47" spans="2:21" x14ac:dyDescent="0.3">
      <c r="B47" s="111" t="s">
        <v>86</v>
      </c>
      <c r="F47" s="111" t="s">
        <v>87</v>
      </c>
      <c r="J47" s="111" t="s">
        <v>88</v>
      </c>
      <c r="M47" s="191"/>
      <c r="N47" s="191"/>
      <c r="O47" s="191"/>
      <c r="P47" s="191"/>
      <c r="Q47" s="191"/>
      <c r="R47" s="191"/>
      <c r="S47" s="191"/>
      <c r="T47" s="191"/>
      <c r="U47" s="191"/>
    </row>
    <row r="48" spans="2:21" ht="19.95" customHeight="1" x14ac:dyDescent="0.3">
      <c r="M48" s="191"/>
      <c r="N48" s="191"/>
      <c r="O48" s="191"/>
      <c r="P48" s="191"/>
      <c r="Q48" s="191"/>
      <c r="R48" s="191"/>
      <c r="S48" s="191"/>
      <c r="T48" s="191"/>
      <c r="U48" s="191"/>
    </row>
  </sheetData>
  <mergeCells count="173">
    <mergeCell ref="B31:E31"/>
    <mergeCell ref="B32:E32"/>
    <mergeCell ref="B33:E33"/>
    <mergeCell ref="B34:E34"/>
    <mergeCell ref="B35:E35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B8:E8"/>
    <mergeCell ref="F8:I8"/>
    <mergeCell ref="J8:M8"/>
    <mergeCell ref="N8:Q8"/>
    <mergeCell ref="B13:E13"/>
    <mergeCell ref="F13:I13"/>
    <mergeCell ref="J13:M13"/>
    <mergeCell ref="N13:Q13"/>
    <mergeCell ref="R2:U2"/>
    <mergeCell ref="B3:E3"/>
    <mergeCell ref="F3:I3"/>
    <mergeCell ref="J3:M3"/>
    <mergeCell ref="N3:Q3"/>
    <mergeCell ref="R3:U3"/>
    <mergeCell ref="B4:E4"/>
    <mergeCell ref="F4:I4"/>
    <mergeCell ref="J4:M4"/>
    <mergeCell ref="N4:Q4"/>
    <mergeCell ref="R4:U4"/>
    <mergeCell ref="R5:U5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6:E26"/>
    <mergeCell ref="F26:I26"/>
    <mergeCell ref="J26:M26"/>
    <mergeCell ref="N26:Q26"/>
    <mergeCell ref="R26:U26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9:E29"/>
    <mergeCell ref="F29:I29"/>
    <mergeCell ref="J29:M29"/>
    <mergeCell ref="N29:Q29"/>
    <mergeCell ref="R29:U29"/>
    <mergeCell ref="F30:I30"/>
    <mergeCell ref="J30:M30"/>
    <mergeCell ref="N30:Q30"/>
    <mergeCell ref="R30:U30"/>
    <mergeCell ref="B30:E30"/>
    <mergeCell ref="F31:I31"/>
    <mergeCell ref="J31:M31"/>
    <mergeCell ref="N31:Q31"/>
    <mergeCell ref="R31:U31"/>
    <mergeCell ref="F32:I32"/>
    <mergeCell ref="J32:M32"/>
    <mergeCell ref="F35:I35"/>
    <mergeCell ref="J35:M35"/>
    <mergeCell ref="F33:I33"/>
    <mergeCell ref="J33:M33"/>
    <mergeCell ref="F34:I34"/>
    <mergeCell ref="J34:M34"/>
    <mergeCell ref="N32:Q32"/>
    <mergeCell ref="N33:Q33"/>
    <mergeCell ref="N34:Q34"/>
    <mergeCell ref="N35:Q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M47:U48"/>
    <mergeCell ref="R32:U32"/>
    <mergeCell ref="R33:U33"/>
    <mergeCell ref="R34:U34"/>
    <mergeCell ref="R35:U35"/>
    <mergeCell ref="B40:E40"/>
    <mergeCell ref="F40:I40"/>
    <mergeCell ref="N40:Q40"/>
    <mergeCell ref="R40:U40"/>
    <mergeCell ref="B41:E41"/>
    <mergeCell ref="F41:I41"/>
    <mergeCell ref="N41:Q41"/>
    <mergeCell ref="R41:U41"/>
    <mergeCell ref="B44:E44"/>
    <mergeCell ref="F44:I44"/>
    <mergeCell ref="B42:E42"/>
    <mergeCell ref="F42:I42"/>
    <mergeCell ref="N42:Q42"/>
    <mergeCell ref="R42:U42"/>
    <mergeCell ref="B43:E43"/>
    <mergeCell ref="F43:I43"/>
    <mergeCell ref="N43:Q43"/>
    <mergeCell ref="R43:U43"/>
    <mergeCell ref="N44:U46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46"/>
  <sheetViews>
    <sheetView topLeftCell="B1" zoomScale="60" workbookViewId="0">
      <selection activeCell="M15" sqref="M15:O17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70" t="s">
        <v>286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"/>
      <c r="AB1" s="5"/>
    </row>
    <row r="2" spans="2:33" s="4" customFormat="1" ht="13.5" customHeight="1" x14ac:dyDescent="0.6">
      <c r="B2" s="271"/>
      <c r="C2" s="272"/>
      <c r="D2" s="272"/>
      <c r="E2" s="272"/>
      <c r="F2" s="272"/>
      <c r="G2" s="272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43</v>
      </c>
      <c r="C3" s="9"/>
      <c r="D3" s="10"/>
      <c r="E3" s="10"/>
      <c r="F3" s="10"/>
      <c r="G3" s="273" t="s">
        <v>94</v>
      </c>
      <c r="H3" s="273"/>
      <c r="I3" s="273"/>
      <c r="J3" s="273"/>
      <c r="K3" s="273"/>
      <c r="L3" s="27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3</v>
      </c>
      <c r="C5" s="266"/>
      <c r="D5" s="31" t="str">
        <f>'114.3月菜單'!B3</f>
        <v>香Q米飯</v>
      </c>
      <c r="E5" s="31" t="s">
        <v>15</v>
      </c>
      <c r="F5" s="1" t="s">
        <v>16</v>
      </c>
      <c r="G5" s="31" t="str">
        <f>'114.3月菜單'!B4</f>
        <v>筍乾滷肉</v>
      </c>
      <c r="H5" s="31" t="s">
        <v>153</v>
      </c>
      <c r="I5" s="1" t="s">
        <v>16</v>
      </c>
      <c r="J5" s="31" t="str">
        <f>'114.3月菜單'!B5</f>
        <v>酸甜油腐丁</v>
      </c>
      <c r="K5" s="31" t="s">
        <v>17</v>
      </c>
      <c r="L5" s="1" t="s">
        <v>16</v>
      </c>
      <c r="M5" s="31" t="str">
        <f>'114.3月菜單'!B6</f>
        <v>酢醬高麗菜</v>
      </c>
      <c r="N5" s="31" t="s">
        <v>17</v>
      </c>
      <c r="O5" s="1" t="s">
        <v>16</v>
      </c>
      <c r="P5" s="31" t="str">
        <f>'114.3月菜單'!B7</f>
        <v>季節蔬菜</v>
      </c>
      <c r="Q5" s="31" t="s">
        <v>18</v>
      </c>
      <c r="R5" s="1" t="s">
        <v>16</v>
      </c>
      <c r="S5" s="31" t="str">
        <f>'114.3月菜單'!B8</f>
        <v>紫菜蛋花湯</v>
      </c>
      <c r="T5" s="31" t="s">
        <v>17</v>
      </c>
      <c r="U5" s="1" t="s">
        <v>16</v>
      </c>
      <c r="V5" s="267"/>
      <c r="W5" s="32" t="s">
        <v>44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 x14ac:dyDescent="0.4">
      <c r="B6" s="36" t="s">
        <v>8</v>
      </c>
      <c r="C6" s="266"/>
      <c r="D6" s="2" t="s">
        <v>57</v>
      </c>
      <c r="E6" s="2"/>
      <c r="F6" s="2">
        <v>120</v>
      </c>
      <c r="G6" s="2" t="s">
        <v>154</v>
      </c>
      <c r="H6" s="2"/>
      <c r="I6" s="2">
        <v>20</v>
      </c>
      <c r="J6" s="2" t="s">
        <v>156</v>
      </c>
      <c r="K6" s="2"/>
      <c r="L6" s="2">
        <v>50</v>
      </c>
      <c r="M6" s="2" t="s">
        <v>157</v>
      </c>
      <c r="N6" s="2"/>
      <c r="O6" s="2">
        <v>70</v>
      </c>
      <c r="P6" s="2" t="s">
        <v>59</v>
      </c>
      <c r="Q6" s="2"/>
      <c r="R6" s="2">
        <v>120</v>
      </c>
      <c r="S6" s="92" t="s">
        <v>177</v>
      </c>
      <c r="T6" s="92"/>
      <c r="U6" s="92">
        <v>1</v>
      </c>
      <c r="V6" s="268"/>
      <c r="W6" s="88">
        <f>Y5*15+Y6*0+Y7*5+Y8*0+Y9*15+Y10*12+15</f>
        <v>115.5</v>
      </c>
      <c r="X6" s="37" t="s">
        <v>25</v>
      </c>
      <c r="Y6" s="38">
        <v>2.9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3</v>
      </c>
      <c r="C7" s="266"/>
      <c r="D7" s="2"/>
      <c r="E7" s="2"/>
      <c r="F7" s="2"/>
      <c r="G7" s="2" t="s">
        <v>155</v>
      </c>
      <c r="H7" s="2"/>
      <c r="I7" s="2">
        <v>50</v>
      </c>
      <c r="J7" s="150"/>
      <c r="K7" s="151"/>
      <c r="L7" s="2"/>
      <c r="M7" s="2" t="s">
        <v>158</v>
      </c>
      <c r="N7" s="2"/>
      <c r="O7" s="2">
        <v>1</v>
      </c>
      <c r="P7" s="2"/>
      <c r="Q7" s="2"/>
      <c r="R7" s="2"/>
      <c r="S7" s="92" t="s">
        <v>65</v>
      </c>
      <c r="T7" s="92"/>
      <c r="U7" s="2">
        <v>5</v>
      </c>
      <c r="V7" s="268"/>
      <c r="W7" s="39" t="s">
        <v>46</v>
      </c>
      <c r="X7" s="40" t="s">
        <v>27</v>
      </c>
      <c r="Y7" s="38">
        <v>2.1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 x14ac:dyDescent="0.4">
      <c r="B8" s="36" t="s">
        <v>51</v>
      </c>
      <c r="C8" s="266"/>
      <c r="D8" s="2"/>
      <c r="E8" s="2"/>
      <c r="F8" s="2"/>
      <c r="G8" s="2" t="s">
        <v>242</v>
      </c>
      <c r="H8" s="44"/>
      <c r="I8" s="2">
        <v>5</v>
      </c>
      <c r="J8" s="2"/>
      <c r="K8" s="44"/>
      <c r="L8" s="2"/>
      <c r="M8" s="2" t="s">
        <v>159</v>
      </c>
      <c r="N8" s="2"/>
      <c r="O8" s="2">
        <v>1</v>
      </c>
      <c r="P8" s="2"/>
      <c r="Q8" s="44"/>
      <c r="R8" s="2"/>
      <c r="S8" s="2" t="s">
        <v>98</v>
      </c>
      <c r="T8" s="83"/>
      <c r="U8" s="2">
        <v>1</v>
      </c>
      <c r="V8" s="268"/>
      <c r="W8" s="86">
        <f>Y5*0+Y6*5+Y7*0+Y8*5+Y9*0+Y10*4</f>
        <v>29.5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65" t="s">
        <v>37</v>
      </c>
      <c r="C9" s="266"/>
      <c r="D9" s="2"/>
      <c r="E9" s="2"/>
      <c r="F9" s="2"/>
      <c r="G9" s="2"/>
      <c r="H9" s="44"/>
      <c r="I9" s="2"/>
      <c r="J9" s="2"/>
      <c r="K9" s="44"/>
      <c r="L9" s="2"/>
      <c r="M9" s="2" t="s">
        <v>77</v>
      </c>
      <c r="N9" s="83"/>
      <c r="O9" s="2">
        <v>3</v>
      </c>
      <c r="P9" s="2"/>
      <c r="Q9" s="44"/>
      <c r="R9" s="2"/>
      <c r="S9" s="2"/>
      <c r="T9" s="83"/>
      <c r="U9" s="2"/>
      <c r="V9" s="268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 x14ac:dyDescent="0.4">
      <c r="B10" s="265"/>
      <c r="C10" s="266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/>
      <c r="T10" s="83"/>
      <c r="U10" s="2"/>
      <c r="V10" s="268"/>
      <c r="W10" s="86">
        <f>Y5*2+Y6*7+Y7*1+Y8*0+Y9*0+Y10*8</f>
        <v>34.4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 x14ac:dyDescent="0.3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68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69"/>
      <c r="W12" s="87">
        <f>W6*4+W10*4+W8*9</f>
        <v>865.1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3</v>
      </c>
      <c r="C13" s="266"/>
      <c r="D13" s="31" t="str">
        <f>'114.3月菜單'!F3</f>
        <v>高麗菜飯</v>
      </c>
      <c r="E13" s="31" t="s">
        <v>17</v>
      </c>
      <c r="F13" s="31"/>
      <c r="G13" s="31" t="str">
        <f>'114.3月菜單'!F4</f>
        <v>里肌肉排</v>
      </c>
      <c r="H13" s="31" t="s">
        <v>89</v>
      </c>
      <c r="I13" s="31"/>
      <c r="J13" s="31" t="str">
        <f>'114.3月菜單'!F5</f>
        <v>冰心地瓜</v>
      </c>
      <c r="K13" s="31" t="s">
        <v>66</v>
      </c>
      <c r="L13" s="31"/>
      <c r="M13" s="31" t="str">
        <f>'114.3月菜單'!F6</f>
        <v>滷豆包</v>
      </c>
      <c r="N13" s="31" t="s">
        <v>89</v>
      </c>
      <c r="O13" s="31"/>
      <c r="P13" s="31" t="str">
        <f>'114.3月菜單'!F7</f>
        <v>季節蔬菜</v>
      </c>
      <c r="Q13" s="31" t="s">
        <v>18</v>
      </c>
      <c r="R13" s="31"/>
      <c r="S13" s="31" t="str">
        <f>'114.3月菜單'!F8</f>
        <v>小丸子湯</v>
      </c>
      <c r="T13" s="31" t="s">
        <v>17</v>
      </c>
      <c r="U13" s="31"/>
      <c r="V13" s="267"/>
      <c r="W13" s="32" t="s">
        <v>44</v>
      </c>
      <c r="X13" s="33" t="s">
        <v>19</v>
      </c>
      <c r="Y13" s="34">
        <v>6.5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 x14ac:dyDescent="0.4">
      <c r="B14" s="36" t="s">
        <v>8</v>
      </c>
      <c r="C14" s="266"/>
      <c r="D14" s="2" t="s">
        <v>24</v>
      </c>
      <c r="E14" s="2"/>
      <c r="F14" s="2">
        <v>100</v>
      </c>
      <c r="G14" s="2" t="s">
        <v>113</v>
      </c>
      <c r="H14" s="2"/>
      <c r="I14" s="2">
        <v>70</v>
      </c>
      <c r="J14" s="2" t="s">
        <v>61</v>
      </c>
      <c r="K14" s="2"/>
      <c r="L14" s="2">
        <v>30</v>
      </c>
      <c r="M14" s="2" t="s">
        <v>298</v>
      </c>
      <c r="N14" s="2"/>
      <c r="O14" s="2" t="s">
        <v>299</v>
      </c>
      <c r="P14" s="2" t="s">
        <v>59</v>
      </c>
      <c r="Q14" s="2"/>
      <c r="R14" s="2">
        <v>120</v>
      </c>
      <c r="S14" s="2" t="s">
        <v>292</v>
      </c>
      <c r="T14" s="2"/>
      <c r="U14" s="2">
        <v>10</v>
      </c>
      <c r="V14" s="268"/>
      <c r="W14" s="88">
        <f>Y13*15+Y14*0+Y15*5+Y16*0+Y17*15+Y18*12+15</f>
        <v>120.5</v>
      </c>
      <c r="X14" s="37" t="s">
        <v>25</v>
      </c>
      <c r="Y14" s="38">
        <v>2.9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4</v>
      </c>
      <c r="C15" s="266"/>
      <c r="D15" s="2" t="s">
        <v>101</v>
      </c>
      <c r="E15" s="2"/>
      <c r="F15" s="2">
        <v>40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68"/>
      <c r="W15" s="39" t="s">
        <v>46</v>
      </c>
      <c r="X15" s="40" t="s">
        <v>27</v>
      </c>
      <c r="Y15" s="38">
        <v>1.6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66"/>
      <c r="D16" s="2" t="s">
        <v>77</v>
      </c>
      <c r="E16" s="2"/>
      <c r="F16" s="2">
        <v>10</v>
      </c>
      <c r="G16" s="2"/>
      <c r="H16" s="2"/>
      <c r="I16" s="2"/>
      <c r="J16" s="2"/>
      <c r="K16" s="44"/>
      <c r="L16" s="2"/>
      <c r="M16" s="2"/>
      <c r="N16" s="44"/>
      <c r="O16" s="2"/>
      <c r="P16" s="2"/>
      <c r="Q16" s="44"/>
      <c r="R16" s="2"/>
      <c r="S16" s="2"/>
      <c r="T16" s="44"/>
      <c r="U16" s="2"/>
      <c r="V16" s="268"/>
      <c r="W16" s="86">
        <f>Y13*0+Y14*5+Y15*0+Y16*5+Y17*0+Y18*4</f>
        <v>29.5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65" t="s">
        <v>38</v>
      </c>
      <c r="C17" s="266"/>
      <c r="D17" s="2" t="s">
        <v>81</v>
      </c>
      <c r="E17" s="2"/>
      <c r="F17" s="2">
        <v>10</v>
      </c>
      <c r="G17" s="2"/>
      <c r="H17" s="2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44"/>
      <c r="U17" s="2"/>
      <c r="V17" s="268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 x14ac:dyDescent="0.4">
      <c r="B18" s="265"/>
      <c r="C18" s="266"/>
      <c r="D18" s="2" t="s">
        <v>105</v>
      </c>
      <c r="E18" s="2"/>
      <c r="F18" s="2">
        <v>1</v>
      </c>
      <c r="G18" s="2"/>
      <c r="H18" s="44"/>
      <c r="I18" s="2"/>
      <c r="J18" s="2"/>
      <c r="K18" s="83"/>
      <c r="L18" s="2"/>
      <c r="M18" s="2"/>
      <c r="N18" s="44"/>
      <c r="O18" s="2"/>
      <c r="P18" s="2"/>
      <c r="Q18" s="44"/>
      <c r="R18" s="2"/>
      <c r="S18" s="2"/>
      <c r="T18" s="2"/>
      <c r="U18" s="2"/>
      <c r="V18" s="268"/>
      <c r="W18" s="86">
        <f>Y13*2+Y14*7+Y15*1+Y16*0+Y17*0+Y18*8</f>
        <v>34.9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36</v>
      </c>
      <c r="C19" s="47"/>
      <c r="D19" s="85" t="s">
        <v>122</v>
      </c>
      <c r="E19" s="44"/>
      <c r="F19" s="2">
        <v>0.5</v>
      </c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68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69"/>
      <c r="W20" s="87">
        <f>W14*4+W18*4+W16*9</f>
        <v>887.1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3</v>
      </c>
      <c r="C21" s="266"/>
      <c r="D21" s="31" t="str">
        <f>'114.3月菜單'!J3</f>
        <v>香Q米飯</v>
      </c>
      <c r="E21" s="31" t="s">
        <v>15</v>
      </c>
      <c r="F21" s="31"/>
      <c r="G21" s="31" t="str">
        <f>'114.3月菜單'!J4</f>
        <v>咕咾肉</v>
      </c>
      <c r="H21" s="31" t="s">
        <v>60</v>
      </c>
      <c r="I21" s="31"/>
      <c r="J21" s="31" t="str">
        <f>'114.3月菜單'!J5</f>
        <v>三絲豆腐</v>
      </c>
      <c r="K21" s="31" t="s">
        <v>17</v>
      </c>
      <c r="L21" s="31"/>
      <c r="M21" s="31" t="str">
        <f>'114.3月菜單'!J6</f>
        <v>玉米炒蛋</v>
      </c>
      <c r="N21" s="31" t="s">
        <v>17</v>
      </c>
      <c r="O21" s="31"/>
      <c r="P21" s="31" t="str">
        <f>'114.3月菜單'!J7</f>
        <v>季節蔬菜</v>
      </c>
      <c r="Q21" s="31" t="s">
        <v>18</v>
      </c>
      <c r="R21" s="31"/>
      <c r="S21" s="31" t="str">
        <f>'114.3月菜單'!J8</f>
        <v>鮮蔬湯</v>
      </c>
      <c r="T21" s="31" t="s">
        <v>17</v>
      </c>
      <c r="U21" s="31"/>
      <c r="V21" s="267"/>
      <c r="W21" s="32" t="s">
        <v>44</v>
      </c>
      <c r="X21" s="33" t="s">
        <v>19</v>
      </c>
      <c r="Y21" s="34">
        <v>6.4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 x14ac:dyDescent="0.55000000000000004">
      <c r="B22" s="36" t="s">
        <v>8</v>
      </c>
      <c r="C22" s="266"/>
      <c r="D22" s="2" t="s">
        <v>24</v>
      </c>
      <c r="E22" s="2"/>
      <c r="F22" s="2">
        <v>120</v>
      </c>
      <c r="G22" s="2" t="s">
        <v>176</v>
      </c>
      <c r="H22" s="2"/>
      <c r="I22" s="2">
        <v>60</v>
      </c>
      <c r="J22" s="2" t="s">
        <v>74</v>
      </c>
      <c r="K22" s="2"/>
      <c r="L22" s="2">
        <v>5</v>
      </c>
      <c r="M22" s="2" t="s">
        <v>116</v>
      </c>
      <c r="N22" s="2"/>
      <c r="O22" s="2">
        <v>40</v>
      </c>
      <c r="P22" s="2" t="s">
        <v>59</v>
      </c>
      <c r="Q22" s="2"/>
      <c r="R22" s="2">
        <v>120</v>
      </c>
      <c r="S22" s="2" t="s">
        <v>101</v>
      </c>
      <c r="T22" s="2"/>
      <c r="U22" s="2">
        <v>30</v>
      </c>
      <c r="V22" s="268"/>
      <c r="W22" s="88">
        <f>Y21*15+Y22*0+Y23*5+Y24*0+Y25*15+Y26*12+15</f>
        <v>119.5</v>
      </c>
      <c r="X22" s="37" t="s">
        <v>25</v>
      </c>
      <c r="Y22" s="38">
        <v>2.9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5</v>
      </c>
      <c r="C23" s="266"/>
      <c r="D23" s="2"/>
      <c r="E23" s="2"/>
      <c r="F23" s="2"/>
      <c r="G23" s="2"/>
      <c r="H23" s="2"/>
      <c r="I23" s="2"/>
      <c r="J23" s="2" t="s">
        <v>182</v>
      </c>
      <c r="K23" s="2"/>
      <c r="L23" s="2">
        <v>5</v>
      </c>
      <c r="M23" s="2" t="s">
        <v>73</v>
      </c>
      <c r="N23" s="2"/>
      <c r="O23" s="2">
        <v>1</v>
      </c>
      <c r="P23" s="2"/>
      <c r="Q23" s="2"/>
      <c r="R23" s="2"/>
      <c r="S23" s="2" t="s">
        <v>65</v>
      </c>
      <c r="T23" s="2"/>
      <c r="U23" s="2">
        <v>10</v>
      </c>
      <c r="V23" s="268"/>
      <c r="W23" s="39" t="s">
        <v>46</v>
      </c>
      <c r="X23" s="40" t="s">
        <v>27</v>
      </c>
      <c r="Y23" s="38">
        <v>1.7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66"/>
      <c r="D24" s="2"/>
      <c r="E24" s="2"/>
      <c r="F24" s="2"/>
      <c r="G24" s="2"/>
      <c r="H24" s="44"/>
      <c r="I24" s="2"/>
      <c r="J24" s="2" t="s">
        <v>203</v>
      </c>
      <c r="K24" s="2"/>
      <c r="L24" s="2">
        <v>5</v>
      </c>
      <c r="M24" s="2" t="s">
        <v>65</v>
      </c>
      <c r="N24" s="83"/>
      <c r="O24" s="2">
        <v>30</v>
      </c>
      <c r="P24" s="2"/>
      <c r="Q24" s="44"/>
      <c r="R24" s="2"/>
      <c r="S24" s="2" t="s">
        <v>97</v>
      </c>
      <c r="T24" s="44"/>
      <c r="U24" s="2">
        <v>1</v>
      </c>
      <c r="V24" s="268"/>
      <c r="W24" s="86">
        <f>Y21*0+Y22*5+Y23*0+Y24*5+Y25*0+Y26*4</f>
        <v>29.5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65" t="s">
        <v>39</v>
      </c>
      <c r="C25" s="266"/>
      <c r="D25" s="2"/>
      <c r="E25" s="2"/>
      <c r="F25" s="2"/>
      <c r="G25" s="2"/>
      <c r="H25" s="44"/>
      <c r="I25" s="2"/>
      <c r="J25" s="2" t="s">
        <v>124</v>
      </c>
      <c r="K25" s="2" t="s">
        <v>121</v>
      </c>
      <c r="L25" s="2">
        <v>60</v>
      </c>
      <c r="M25" s="2"/>
      <c r="N25" s="44"/>
      <c r="O25" s="2"/>
      <c r="P25" s="2"/>
      <c r="Q25" s="44"/>
      <c r="R25" s="2"/>
      <c r="S25" s="2" t="s">
        <v>75</v>
      </c>
      <c r="T25" s="83"/>
      <c r="U25" s="2">
        <v>1</v>
      </c>
      <c r="V25" s="268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 x14ac:dyDescent="0.55000000000000004">
      <c r="B26" s="265"/>
      <c r="C26" s="266"/>
      <c r="D26" s="85"/>
      <c r="E26" s="44"/>
      <c r="F26" s="2"/>
      <c r="G26" s="61"/>
      <c r="H26" s="44"/>
      <c r="I26" s="2"/>
      <c r="J26" s="2" t="s">
        <v>97</v>
      </c>
      <c r="K26" s="44"/>
      <c r="L26" s="2">
        <v>3</v>
      </c>
      <c r="M26" s="2"/>
      <c r="N26" s="44"/>
      <c r="O26" s="2"/>
      <c r="P26" s="2"/>
      <c r="Q26" s="44"/>
      <c r="R26" s="2"/>
      <c r="S26" s="2"/>
      <c r="T26" s="44"/>
      <c r="U26" s="2"/>
      <c r="V26" s="268"/>
      <c r="W26" s="86">
        <f>Y21*2+Y22*7+Y23*1+Y24*0+Y25*0+Y26*8</f>
        <v>34.800000000000004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68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69"/>
      <c r="W28" s="87">
        <f>W22*4+W26*4+W24*9</f>
        <v>882.7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3</v>
      </c>
      <c r="C29" s="266"/>
      <c r="D29" s="31" t="str">
        <f>'114.3月菜單'!N3</f>
        <v>香Q米飯</v>
      </c>
      <c r="E29" s="31" t="s">
        <v>68</v>
      </c>
      <c r="F29" s="31"/>
      <c r="G29" s="31" t="str">
        <f>'114.3月菜單'!N4</f>
        <v>烤雞翅</v>
      </c>
      <c r="H29" s="31" t="s">
        <v>66</v>
      </c>
      <c r="I29" s="31"/>
      <c r="J29" s="31" t="str">
        <f>'114.3月菜單'!N5</f>
        <v>紅蘿蔔炒蛋</v>
      </c>
      <c r="K29" s="90" t="s">
        <v>70</v>
      </c>
      <c r="L29" s="31"/>
      <c r="M29" s="31" t="str">
        <f>'114.3月菜單'!N6</f>
        <v>銀芽拌肉燥</v>
      </c>
      <c r="N29" s="31" t="s">
        <v>165</v>
      </c>
      <c r="O29" s="31"/>
      <c r="P29" s="31" t="str">
        <f>'114.3月菜單'!N7</f>
        <v>季節蔬菜</v>
      </c>
      <c r="Q29" s="31" t="s">
        <v>72</v>
      </c>
      <c r="R29" s="31"/>
      <c r="S29" s="31" t="str">
        <f>'114.3月菜單'!N8</f>
        <v>香菇雞湯</v>
      </c>
      <c r="T29" s="31" t="s">
        <v>70</v>
      </c>
      <c r="U29" s="31"/>
      <c r="V29" s="267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 x14ac:dyDescent="0.4">
      <c r="B30" s="36" t="s">
        <v>8</v>
      </c>
      <c r="C30" s="266"/>
      <c r="D30" s="2" t="s">
        <v>24</v>
      </c>
      <c r="E30" s="2"/>
      <c r="F30" s="2">
        <v>120</v>
      </c>
      <c r="G30" s="2" t="s">
        <v>132</v>
      </c>
      <c r="H30" s="2"/>
      <c r="I30" s="2">
        <v>70</v>
      </c>
      <c r="J30" s="2" t="s">
        <v>97</v>
      </c>
      <c r="K30" s="2"/>
      <c r="L30" s="2">
        <v>40</v>
      </c>
      <c r="M30" s="2" t="s">
        <v>166</v>
      </c>
      <c r="N30" s="2"/>
      <c r="O30" s="2">
        <v>50</v>
      </c>
      <c r="P30" s="2" t="s">
        <v>71</v>
      </c>
      <c r="Q30" s="2"/>
      <c r="R30" s="2">
        <v>120</v>
      </c>
      <c r="S30" s="2" t="s">
        <v>105</v>
      </c>
      <c r="T30" s="2"/>
      <c r="U30" s="2">
        <v>1</v>
      </c>
      <c r="V30" s="268"/>
      <c r="W30" s="88">
        <f>Y29*15+Y30*0+Y31*5+Y32*0+Y33*15+Y34*12+15</f>
        <v>116.5</v>
      </c>
      <c r="X30" s="37" t="s">
        <v>25</v>
      </c>
      <c r="Y30" s="38">
        <v>2.9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 x14ac:dyDescent="0.4">
      <c r="B31" s="36">
        <v>6</v>
      </c>
      <c r="C31" s="266"/>
      <c r="D31" s="2"/>
      <c r="E31" s="2"/>
      <c r="F31" s="2"/>
      <c r="G31" s="2"/>
      <c r="H31" s="44"/>
      <c r="I31" s="2"/>
      <c r="J31" s="2" t="s">
        <v>194</v>
      </c>
      <c r="K31" s="2"/>
      <c r="L31" s="2">
        <v>30</v>
      </c>
      <c r="M31" s="277" t="s">
        <v>77</v>
      </c>
      <c r="N31" s="278"/>
      <c r="O31" s="2">
        <v>10</v>
      </c>
      <c r="P31" s="2"/>
      <c r="Q31" s="2"/>
      <c r="R31" s="2"/>
      <c r="S31" s="2" t="s">
        <v>269</v>
      </c>
      <c r="T31" s="2"/>
      <c r="U31" s="2">
        <v>20</v>
      </c>
      <c r="V31" s="268"/>
      <c r="W31" s="39" t="s">
        <v>46</v>
      </c>
      <c r="X31" s="40" t="s">
        <v>27</v>
      </c>
      <c r="Y31" s="38">
        <v>2.2999999999999998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3" ht="27.9" customHeight="1" x14ac:dyDescent="0.4">
      <c r="B32" s="36" t="s">
        <v>10</v>
      </c>
      <c r="C32" s="266"/>
      <c r="D32" s="44"/>
      <c r="E32" s="44"/>
      <c r="F32" s="2"/>
      <c r="G32" s="2"/>
      <c r="H32" s="2"/>
      <c r="I32" s="2"/>
      <c r="J32" s="2"/>
      <c r="K32" s="2"/>
      <c r="L32" s="2"/>
      <c r="M32" s="2" t="s">
        <v>158</v>
      </c>
      <c r="N32" s="2"/>
      <c r="O32" s="2">
        <v>3</v>
      </c>
      <c r="P32" s="2"/>
      <c r="Q32" s="44"/>
      <c r="R32" s="2"/>
      <c r="S32" s="2" t="s">
        <v>232</v>
      </c>
      <c r="T32" s="2"/>
      <c r="U32" s="2">
        <v>10</v>
      </c>
      <c r="V32" s="268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 x14ac:dyDescent="0.3">
      <c r="B33" s="265" t="s">
        <v>40</v>
      </c>
      <c r="C33" s="266"/>
      <c r="D33" s="44"/>
      <c r="E33" s="44"/>
      <c r="F33" s="2"/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/>
      <c r="T33" s="44"/>
      <c r="U33" s="2"/>
      <c r="V33" s="268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 x14ac:dyDescent="0.4">
      <c r="B34" s="265"/>
      <c r="C34" s="266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68"/>
      <c r="W34" s="86">
        <f>Y29*2+Y30*7+Y31*1+Y32*0+Y33*0+Y34*8</f>
        <v>34.599999999999994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68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69"/>
      <c r="W36" s="87">
        <f>W30*4+W34*4+W32*9</f>
        <v>869.9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66"/>
      <c r="D37" s="31" t="str">
        <f>'114.3月菜單'!R3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67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 x14ac:dyDescent="0.4">
      <c r="B38" s="36" t="s">
        <v>8</v>
      </c>
      <c r="C38" s="266"/>
      <c r="D38" s="2"/>
      <c r="E38" s="2"/>
      <c r="F38" s="2"/>
      <c r="G38" s="92"/>
      <c r="H38" s="92"/>
      <c r="I38" s="9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68"/>
      <c r="W38" s="88"/>
      <c r="X38" s="37"/>
      <c r="Y38" s="38"/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7</v>
      </c>
      <c r="C39" s="266"/>
      <c r="D39" s="2"/>
      <c r="E39" s="2"/>
      <c r="F39" s="2"/>
      <c r="G39" s="2"/>
      <c r="H39" s="4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68"/>
      <c r="W39" s="39"/>
      <c r="X39" s="40"/>
      <c r="Y39" s="38"/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66"/>
      <c r="D40" s="2"/>
      <c r="E40" s="2"/>
      <c r="F40" s="2"/>
      <c r="G40" s="2"/>
      <c r="H40" s="2"/>
      <c r="I40" s="2"/>
      <c r="J40" s="2"/>
      <c r="K40" s="44"/>
      <c r="L40" s="2"/>
      <c r="M40" s="2"/>
      <c r="N40" s="2"/>
      <c r="O40" s="2"/>
      <c r="P40" s="2"/>
      <c r="Q40" s="2"/>
      <c r="R40" s="2"/>
      <c r="S40" s="2"/>
      <c r="T40" s="44"/>
      <c r="U40" s="2"/>
      <c r="V40" s="268"/>
      <c r="W40" s="86"/>
      <c r="X40" s="40"/>
      <c r="Y40" s="38"/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65" t="s">
        <v>32</v>
      </c>
      <c r="C41" s="266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44"/>
      <c r="U41" s="2"/>
      <c r="V41" s="268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 x14ac:dyDescent="0.4">
      <c r="B42" s="265"/>
      <c r="C42" s="266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68"/>
      <c r="W42" s="86"/>
      <c r="X42" s="79"/>
      <c r="Y42" s="45"/>
      <c r="Z42" s="14"/>
      <c r="AA42" s="15" t="s">
        <v>35</v>
      </c>
      <c r="AE42" s="15">
        <f>AB42*15</f>
        <v>0</v>
      </c>
      <c r="AG42" s="88"/>
    </row>
    <row r="43" spans="2:33" ht="27.9" customHeight="1" x14ac:dyDescent="0.3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68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69"/>
      <c r="W44" s="87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73"/>
      <c r="AB45" s="55"/>
    </row>
    <row r="46" spans="2:33" x14ac:dyDescent="0.3">
      <c r="B46" s="55"/>
      <c r="C46" s="60"/>
      <c r="D46" s="274"/>
      <c r="E46" s="274"/>
      <c r="F46" s="275"/>
      <c r="G46" s="275"/>
      <c r="H46" s="74"/>
      <c r="K46" s="74"/>
      <c r="N46" s="74"/>
      <c r="Q46" s="74"/>
      <c r="T46" s="74"/>
    </row>
  </sheetData>
  <mergeCells count="21">
    <mergeCell ref="D46:G46"/>
    <mergeCell ref="C29:C34"/>
    <mergeCell ref="V29:V36"/>
    <mergeCell ref="C21:C26"/>
    <mergeCell ref="V21:V28"/>
    <mergeCell ref="J45:Y45"/>
    <mergeCell ref="C37:C42"/>
    <mergeCell ref="V37:V44"/>
    <mergeCell ref="M31:N31"/>
    <mergeCell ref="B1:Y1"/>
    <mergeCell ref="B2:G2"/>
    <mergeCell ref="C5:C10"/>
    <mergeCell ref="V5:V12"/>
    <mergeCell ref="B9:B10"/>
    <mergeCell ref="G3:L3"/>
    <mergeCell ref="B41:B42"/>
    <mergeCell ref="C13:C18"/>
    <mergeCell ref="V13:V20"/>
    <mergeCell ref="B17:B18"/>
    <mergeCell ref="B25:B26"/>
    <mergeCell ref="B33:B34"/>
  </mergeCells>
  <phoneticPr fontId="19" type="noConversion"/>
  <conditionalFormatting sqref="T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{9004F86C-98D4-4E15-99A9-5C07E52476AC}</x14:id>
        </ext>
      </extLst>
    </cfRule>
  </conditionalFormatting>
  <pageMargins left="1.23" right="0.17" top="0.18" bottom="0.17" header="0.5" footer="0.23"/>
  <pageSetup paperSize="9" scale="42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4F86C-98D4-4E15-99A9-5C07E52476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9"/>
  <sheetViews>
    <sheetView zoomScale="60" workbookViewId="0">
      <selection activeCell="W14" sqref="W14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70" t="s">
        <v>287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"/>
      <c r="AB1" s="5"/>
    </row>
    <row r="2" spans="2:33" s="4" customFormat="1" ht="13.5" customHeight="1" x14ac:dyDescent="0.6">
      <c r="B2" s="271"/>
      <c r="C2" s="272"/>
      <c r="D2" s="272"/>
      <c r="E2" s="272"/>
      <c r="F2" s="272"/>
      <c r="G2" s="272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43</v>
      </c>
      <c r="C3" s="9"/>
      <c r="D3" s="10"/>
      <c r="E3" s="10"/>
      <c r="F3" s="10"/>
      <c r="G3" s="273" t="s">
        <v>94</v>
      </c>
      <c r="H3" s="273"/>
      <c r="I3" s="273"/>
      <c r="J3" s="273"/>
      <c r="K3" s="273"/>
      <c r="L3" s="27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3</v>
      </c>
      <c r="C5" s="266"/>
      <c r="D5" s="31" t="str">
        <f>'114.3月菜單'!B12</f>
        <v>香Q米飯</v>
      </c>
      <c r="E5" s="31" t="s">
        <v>68</v>
      </c>
      <c r="F5" s="1" t="s">
        <v>16</v>
      </c>
      <c r="G5" s="31" t="str">
        <f>'114.3月菜單'!B13</f>
        <v>瓜仔肉燥</v>
      </c>
      <c r="H5" s="31" t="s">
        <v>89</v>
      </c>
      <c r="I5" s="1" t="s">
        <v>16</v>
      </c>
      <c r="J5" s="31" t="str">
        <f>'114.3月菜單'!B14</f>
        <v>香酥魚條X1</v>
      </c>
      <c r="K5" s="31" t="s">
        <v>60</v>
      </c>
      <c r="L5" s="1" t="s">
        <v>16</v>
      </c>
      <c r="M5" s="31" t="str">
        <f>'114.3月菜單'!B15</f>
        <v>韓式豆腐</v>
      </c>
      <c r="N5" s="31" t="s">
        <v>17</v>
      </c>
      <c r="O5" s="1" t="s">
        <v>16</v>
      </c>
      <c r="P5" s="31" t="str">
        <f>'114.3月菜單'!B16</f>
        <v>季節蔬菜</v>
      </c>
      <c r="Q5" s="31" t="s">
        <v>72</v>
      </c>
      <c r="R5" s="1" t="s">
        <v>16</v>
      </c>
      <c r="S5" s="31" t="str">
        <f>'114.3月菜單'!B17</f>
        <v>玉米蛋花湯</v>
      </c>
      <c r="T5" s="31" t="s">
        <v>167</v>
      </c>
      <c r="U5" s="1" t="s">
        <v>16</v>
      </c>
      <c r="V5" s="267"/>
      <c r="W5" s="32" t="s">
        <v>44</v>
      </c>
      <c r="X5" s="33" t="s">
        <v>19</v>
      </c>
      <c r="Y5" s="34">
        <v>6.3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 x14ac:dyDescent="0.4">
      <c r="B6" s="36" t="s">
        <v>8</v>
      </c>
      <c r="C6" s="266"/>
      <c r="D6" s="2" t="s">
        <v>69</v>
      </c>
      <c r="E6" s="2"/>
      <c r="F6" s="2">
        <v>120</v>
      </c>
      <c r="G6" s="2" t="s">
        <v>99</v>
      </c>
      <c r="H6" s="2"/>
      <c r="I6" s="2">
        <v>50</v>
      </c>
      <c r="J6" s="2" t="s">
        <v>285</v>
      </c>
      <c r="K6" s="2"/>
      <c r="L6" s="2">
        <v>30</v>
      </c>
      <c r="M6" s="2" t="s">
        <v>101</v>
      </c>
      <c r="N6" s="101"/>
      <c r="O6" s="2">
        <v>70</v>
      </c>
      <c r="P6" s="2" t="s">
        <v>71</v>
      </c>
      <c r="Q6" s="2"/>
      <c r="R6" s="2">
        <v>120</v>
      </c>
      <c r="S6" s="2" t="s">
        <v>116</v>
      </c>
      <c r="T6" s="2"/>
      <c r="U6" s="2">
        <v>20</v>
      </c>
      <c r="V6" s="268"/>
      <c r="W6" s="88">
        <f>Y5*15+Y6*0+Y7*5+Y8*0+Y9*15+Y10*12+15</f>
        <v>120</v>
      </c>
      <c r="X6" s="37" t="s">
        <v>25</v>
      </c>
      <c r="Y6" s="38">
        <v>2.6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10</v>
      </c>
      <c r="C7" s="266"/>
      <c r="D7" s="2"/>
      <c r="E7" s="2"/>
      <c r="F7" s="2"/>
      <c r="G7" s="2" t="s">
        <v>108</v>
      </c>
      <c r="H7" s="2"/>
      <c r="I7" s="2">
        <v>28</v>
      </c>
      <c r="J7" s="2"/>
      <c r="K7" s="2"/>
      <c r="L7" s="2"/>
      <c r="M7" s="2" t="s">
        <v>76</v>
      </c>
      <c r="N7" s="93"/>
      <c r="O7" s="2">
        <v>10</v>
      </c>
      <c r="P7" s="2"/>
      <c r="Q7" s="2"/>
      <c r="R7" s="2"/>
      <c r="S7" s="2" t="s">
        <v>65</v>
      </c>
      <c r="T7" s="2"/>
      <c r="U7" s="2">
        <v>10</v>
      </c>
      <c r="V7" s="268"/>
      <c r="W7" s="39" t="s">
        <v>46</v>
      </c>
      <c r="X7" s="40" t="s">
        <v>27</v>
      </c>
      <c r="Y7" s="38">
        <v>2.1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 x14ac:dyDescent="0.4">
      <c r="B8" s="36" t="s">
        <v>10</v>
      </c>
      <c r="C8" s="266"/>
      <c r="D8" s="2"/>
      <c r="E8" s="2"/>
      <c r="F8" s="2"/>
      <c r="G8" s="2" t="s">
        <v>109</v>
      </c>
      <c r="H8" s="2"/>
      <c r="I8" s="2">
        <v>1</v>
      </c>
      <c r="J8" s="2"/>
      <c r="K8" s="44"/>
      <c r="L8" s="2"/>
      <c r="M8" s="2" t="s">
        <v>124</v>
      </c>
      <c r="N8" s="149" t="s">
        <v>121</v>
      </c>
      <c r="O8" s="2">
        <v>20</v>
      </c>
      <c r="P8" s="2"/>
      <c r="Q8" s="44"/>
      <c r="R8" s="2"/>
      <c r="S8" s="2"/>
      <c r="T8" s="2"/>
      <c r="U8" s="2"/>
      <c r="V8" s="268"/>
      <c r="W8" s="86">
        <f>Y5*0+Y6*5+Y7*0+Y8*5+Y9*0+Y10*4</f>
        <v>28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65" t="s">
        <v>37</v>
      </c>
      <c r="C9" s="266"/>
      <c r="D9" s="2"/>
      <c r="E9" s="2"/>
      <c r="F9" s="2"/>
      <c r="G9" s="2"/>
      <c r="H9" s="44"/>
      <c r="I9" s="2"/>
      <c r="J9" s="2"/>
      <c r="K9" s="44"/>
      <c r="L9" s="2"/>
      <c r="M9" s="2" t="s">
        <v>97</v>
      </c>
      <c r="N9" s="44"/>
      <c r="O9" s="2">
        <v>3</v>
      </c>
      <c r="P9" s="2"/>
      <c r="Q9" s="44"/>
      <c r="R9" s="2"/>
      <c r="S9" s="2"/>
      <c r="T9" s="2"/>
      <c r="U9" s="2"/>
      <c r="V9" s="268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 x14ac:dyDescent="0.4">
      <c r="B10" s="265"/>
      <c r="C10" s="266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83"/>
      <c r="U10" s="2"/>
      <c r="V10" s="268"/>
      <c r="W10" s="86">
        <f>Y5*2+Y6*7+Y7*1+Y8*0+Y9*0+Y10*8</f>
        <v>32.9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 x14ac:dyDescent="0.3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68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69"/>
      <c r="W12" s="87">
        <f>W6*4+W10*4+W8*9</f>
        <v>863.6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3</v>
      </c>
      <c r="C13" s="266"/>
      <c r="D13" s="31" t="str">
        <f>'114.3月菜單'!F12</f>
        <v>鐵板拌麵</v>
      </c>
      <c r="E13" s="31" t="s">
        <v>17</v>
      </c>
      <c r="F13" s="31"/>
      <c r="G13" s="31" t="str">
        <f>'114.3月菜單'!F13</f>
        <v>無骨香雞排</v>
      </c>
      <c r="H13" s="31" t="s">
        <v>60</v>
      </c>
      <c r="I13" s="31"/>
      <c r="J13" s="31" t="str">
        <f>'114.3月菜單'!F14</f>
        <v>關東煮</v>
      </c>
      <c r="K13" s="31" t="s">
        <v>168</v>
      </c>
      <c r="L13" s="31"/>
      <c r="M13" s="31" t="str">
        <f>'114.3月菜單'!F15</f>
        <v>白花菜針菇</v>
      </c>
      <c r="N13" s="31" t="s">
        <v>17</v>
      </c>
      <c r="O13" s="31"/>
      <c r="P13" s="31" t="str">
        <f>'114.3月菜單'!F16</f>
        <v>季節蔬菜</v>
      </c>
      <c r="Q13" s="31" t="s">
        <v>72</v>
      </c>
      <c r="R13" s="31"/>
      <c r="S13" s="31" t="str">
        <f>'114.3月菜單'!F17</f>
        <v>海芽蛋花湯</v>
      </c>
      <c r="T13" s="31" t="s">
        <v>70</v>
      </c>
      <c r="U13" s="31"/>
      <c r="V13" s="267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 x14ac:dyDescent="0.4">
      <c r="B14" s="36" t="s">
        <v>8</v>
      </c>
      <c r="C14" s="266"/>
      <c r="D14" s="2" t="s">
        <v>111</v>
      </c>
      <c r="E14" s="2"/>
      <c r="F14" s="2">
        <v>150</v>
      </c>
      <c r="G14" s="2" t="s">
        <v>134</v>
      </c>
      <c r="H14" s="2"/>
      <c r="I14" s="2">
        <v>60</v>
      </c>
      <c r="J14" s="2" t="s">
        <v>169</v>
      </c>
      <c r="K14" s="2"/>
      <c r="L14" s="2">
        <v>20</v>
      </c>
      <c r="M14" s="92" t="s">
        <v>198</v>
      </c>
      <c r="N14" s="92"/>
      <c r="O14" s="92">
        <v>60</v>
      </c>
      <c r="P14" s="2" t="s">
        <v>71</v>
      </c>
      <c r="Q14" s="2"/>
      <c r="R14" s="2">
        <v>120</v>
      </c>
      <c r="S14" s="2" t="s">
        <v>294</v>
      </c>
      <c r="T14" s="2"/>
      <c r="U14" s="2">
        <v>5</v>
      </c>
      <c r="V14" s="268"/>
      <c r="W14" s="88">
        <f>Y13*15+Y14*0+Y15*5+Y16*0+Y17*15+Y18*12+15</f>
        <v>116.5</v>
      </c>
      <c r="X14" s="37" t="s">
        <v>25</v>
      </c>
      <c r="Y14" s="38">
        <v>2.7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11</v>
      </c>
      <c r="C15" s="266"/>
      <c r="D15" s="2" t="s">
        <v>77</v>
      </c>
      <c r="E15" s="2"/>
      <c r="F15" s="2">
        <v>20</v>
      </c>
      <c r="G15" s="2"/>
      <c r="H15" s="2"/>
      <c r="I15" s="2"/>
      <c r="J15" s="2" t="s">
        <v>170</v>
      </c>
      <c r="K15" s="44"/>
      <c r="L15" s="2">
        <v>10</v>
      </c>
      <c r="M15" s="92" t="s">
        <v>197</v>
      </c>
      <c r="N15" s="92"/>
      <c r="O15" s="92">
        <v>10</v>
      </c>
      <c r="P15" s="2"/>
      <c r="Q15" s="2"/>
      <c r="R15" s="2"/>
      <c r="S15" s="2" t="s">
        <v>65</v>
      </c>
      <c r="T15" s="2"/>
      <c r="U15" s="2">
        <v>10</v>
      </c>
      <c r="V15" s="268"/>
      <c r="W15" s="39" t="s">
        <v>46</v>
      </c>
      <c r="X15" s="40" t="s">
        <v>27</v>
      </c>
      <c r="Y15" s="38">
        <v>2.2999999999999998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66"/>
      <c r="D16" s="2" t="s">
        <v>81</v>
      </c>
      <c r="E16" s="2"/>
      <c r="F16" s="2">
        <v>10</v>
      </c>
      <c r="G16" s="2"/>
      <c r="H16" s="44"/>
      <c r="I16" s="2"/>
      <c r="J16" s="2" t="s">
        <v>171</v>
      </c>
      <c r="K16" s="44"/>
      <c r="L16" s="2">
        <v>30</v>
      </c>
      <c r="M16" s="92" t="s">
        <v>196</v>
      </c>
      <c r="N16" s="93"/>
      <c r="O16" s="92">
        <v>3</v>
      </c>
      <c r="P16" s="2"/>
      <c r="Q16" s="44"/>
      <c r="R16" s="2"/>
      <c r="S16" s="2" t="s">
        <v>98</v>
      </c>
      <c r="T16" s="2"/>
      <c r="U16" s="2">
        <v>1</v>
      </c>
      <c r="V16" s="268"/>
      <c r="W16" s="86">
        <f>Y13*0+Y14*5+Y15*0+Y16*5+Y17*0+Y18*4</f>
        <v>28.5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65" t="s">
        <v>38</v>
      </c>
      <c r="C17" s="266"/>
      <c r="D17" s="85" t="s">
        <v>73</v>
      </c>
      <c r="E17" s="44"/>
      <c r="F17" s="2">
        <v>1</v>
      </c>
      <c r="G17" s="2"/>
      <c r="H17" s="44"/>
      <c r="I17" s="2"/>
      <c r="J17" s="2" t="s">
        <v>158</v>
      </c>
      <c r="K17" s="44"/>
      <c r="L17" s="2">
        <v>5</v>
      </c>
      <c r="M17" s="2"/>
      <c r="N17" s="44"/>
      <c r="O17" s="2"/>
      <c r="P17" s="2"/>
      <c r="Q17" s="44"/>
      <c r="R17" s="2"/>
      <c r="S17" s="2"/>
      <c r="T17" s="2"/>
      <c r="U17" s="2"/>
      <c r="V17" s="268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 x14ac:dyDescent="0.4">
      <c r="B18" s="265"/>
      <c r="C18" s="266"/>
      <c r="D18" s="2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100"/>
      <c r="T18" s="100"/>
      <c r="U18" s="100"/>
      <c r="V18" s="268"/>
      <c r="W18" s="86">
        <f>Y13*2+Y14*7+Y15*1+Y16*0+Y17*0+Y18*8</f>
        <v>33.200000000000003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36</v>
      </c>
      <c r="C19" s="47"/>
      <c r="D19" s="150"/>
      <c r="E19" s="151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68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85"/>
      <c r="E20" s="44"/>
      <c r="F20" s="2"/>
      <c r="G20" s="2"/>
      <c r="H20" s="44"/>
      <c r="I20" s="96"/>
      <c r="J20" s="153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69"/>
      <c r="W20" s="87">
        <f>W14*4+W18*4+W16*9</f>
        <v>855.3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3</v>
      </c>
      <c r="C21" s="266"/>
      <c r="D21" s="31" t="str">
        <f>'114.3月菜單'!J12</f>
        <v>香Q米飯</v>
      </c>
      <c r="E21" s="31" t="s">
        <v>83</v>
      </c>
      <c r="F21" s="31"/>
      <c r="G21" s="31" t="str">
        <f>'114.3月菜單'!J13</f>
        <v>豆輪滷肉</v>
      </c>
      <c r="H21" s="31" t="s">
        <v>17</v>
      </c>
      <c r="I21" s="152"/>
      <c r="J21" s="154" t="str">
        <f>'114.3月菜單'!J14</f>
        <v>米血糕</v>
      </c>
      <c r="K21" s="31" t="s">
        <v>17</v>
      </c>
      <c r="L21" s="31"/>
      <c r="M21" s="31" t="str">
        <f>'114.3月菜單'!J15</f>
        <v>滷白菜</v>
      </c>
      <c r="N21" s="31" t="s">
        <v>17</v>
      </c>
      <c r="O21" s="31"/>
      <c r="P21" s="31" t="str">
        <f>'114.3月菜單'!J16</f>
        <v>季節蔬菜</v>
      </c>
      <c r="Q21" s="31" t="s">
        <v>18</v>
      </c>
      <c r="R21" s="31"/>
      <c r="S21" s="31" t="str">
        <f>'114.3月菜單'!J17</f>
        <v>酸辣湯</v>
      </c>
      <c r="T21" s="31" t="s">
        <v>271</v>
      </c>
      <c r="U21" s="31"/>
      <c r="V21" s="267"/>
      <c r="W21" s="32" t="s">
        <v>44</v>
      </c>
      <c r="X21" s="33" t="s">
        <v>19</v>
      </c>
      <c r="Y21" s="34">
        <v>6.8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 x14ac:dyDescent="0.55000000000000004">
      <c r="B22" s="36" t="s">
        <v>8</v>
      </c>
      <c r="C22" s="266"/>
      <c r="D22" s="2" t="s">
        <v>24</v>
      </c>
      <c r="E22" s="2"/>
      <c r="F22" s="2">
        <v>120</v>
      </c>
      <c r="G22" s="156" t="s">
        <v>270</v>
      </c>
      <c r="H22" s="157"/>
      <c r="I22" s="2">
        <v>20</v>
      </c>
      <c r="J22" s="155" t="s">
        <v>135</v>
      </c>
      <c r="K22" s="105"/>
      <c r="L22" s="94">
        <v>50</v>
      </c>
      <c r="M22" s="92" t="s">
        <v>103</v>
      </c>
      <c r="N22" s="92"/>
      <c r="O22" s="92">
        <v>60</v>
      </c>
      <c r="P22" s="2" t="s">
        <v>59</v>
      </c>
      <c r="Q22" s="2"/>
      <c r="R22" s="2">
        <v>120</v>
      </c>
      <c r="S22" s="2" t="s">
        <v>124</v>
      </c>
      <c r="T22" s="2" t="s">
        <v>121</v>
      </c>
      <c r="U22" s="2">
        <v>20</v>
      </c>
      <c r="V22" s="268"/>
      <c r="W22" s="88">
        <f>Y21*15+Y22*0+Y23*5+Y24*0+Y25*15+Y26*12+15</f>
        <v>127</v>
      </c>
      <c r="X22" s="37" t="s">
        <v>25</v>
      </c>
      <c r="Y22" s="38">
        <v>2.6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12</v>
      </c>
      <c r="C23" s="266"/>
      <c r="D23" s="2"/>
      <c r="E23" s="2"/>
      <c r="F23" s="2"/>
      <c r="G23" s="2" t="s">
        <v>80</v>
      </c>
      <c r="H23" s="2"/>
      <c r="I23" s="2">
        <v>50</v>
      </c>
      <c r="J23" s="155"/>
      <c r="K23" s="98"/>
      <c r="L23" s="94"/>
      <c r="M23" s="92" t="s">
        <v>182</v>
      </c>
      <c r="N23" s="92"/>
      <c r="O23" s="92">
        <v>10</v>
      </c>
      <c r="P23" s="2"/>
      <c r="Q23" s="2"/>
      <c r="R23" s="2"/>
      <c r="S23" s="2" t="s">
        <v>272</v>
      </c>
      <c r="T23" s="2" t="s">
        <v>273</v>
      </c>
      <c r="U23" s="2">
        <v>8</v>
      </c>
      <c r="V23" s="268"/>
      <c r="W23" s="39" t="s">
        <v>46</v>
      </c>
      <c r="X23" s="40" t="s">
        <v>27</v>
      </c>
      <c r="Y23" s="38">
        <v>2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66"/>
      <c r="D24" s="2"/>
      <c r="E24" s="2"/>
      <c r="F24" s="2"/>
      <c r="H24" s="110"/>
      <c r="I24" s="94"/>
      <c r="J24" s="155"/>
      <c r="K24" s="110"/>
      <c r="L24" s="94"/>
      <c r="M24" s="92" t="s">
        <v>261</v>
      </c>
      <c r="N24" s="93"/>
      <c r="O24" s="92">
        <v>10</v>
      </c>
      <c r="P24" s="2"/>
      <c r="Q24" s="44"/>
      <c r="R24" s="2"/>
      <c r="S24" s="2" t="s">
        <v>75</v>
      </c>
      <c r="T24" s="83"/>
      <c r="U24" s="2">
        <v>1</v>
      </c>
      <c r="V24" s="268"/>
      <c r="W24" s="86">
        <f>Y21*0+Y22*5+Y23*0+Y24*5+Y25*0+Y26*4</f>
        <v>25.5</v>
      </c>
      <c r="X24" s="40" t="s">
        <v>30</v>
      </c>
      <c r="Y24" s="38">
        <v>2.5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65" t="s">
        <v>39</v>
      </c>
      <c r="C25" s="266"/>
      <c r="D25" s="2"/>
      <c r="E25" s="2"/>
      <c r="F25" s="2"/>
      <c r="H25" s="110"/>
      <c r="I25" s="94"/>
      <c r="J25" s="155"/>
      <c r="K25" s="110"/>
      <c r="L25" s="94"/>
      <c r="M25" s="2" t="s">
        <v>97</v>
      </c>
      <c r="N25" s="44"/>
      <c r="O25" s="2">
        <v>1</v>
      </c>
      <c r="P25" s="2"/>
      <c r="Q25" s="44"/>
      <c r="R25" s="2"/>
      <c r="S25" s="2" t="s">
        <v>97</v>
      </c>
      <c r="T25" s="44"/>
      <c r="U25" s="2">
        <v>1</v>
      </c>
      <c r="V25" s="268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 x14ac:dyDescent="0.55000000000000004">
      <c r="B26" s="265"/>
      <c r="C26" s="266"/>
      <c r="D26" s="2"/>
      <c r="E26" s="2"/>
      <c r="F26" s="2"/>
      <c r="G26" s="61"/>
      <c r="H26" s="44"/>
      <c r="I26" s="96"/>
      <c r="J26" s="153"/>
      <c r="K26" s="44"/>
      <c r="L26" s="2"/>
      <c r="M26" s="2" t="s">
        <v>75</v>
      </c>
      <c r="N26" s="44"/>
      <c r="O26" s="2">
        <v>1</v>
      </c>
      <c r="P26" s="2"/>
      <c r="Q26" s="44"/>
      <c r="R26" s="2"/>
      <c r="S26" s="2" t="s">
        <v>274</v>
      </c>
      <c r="T26" s="83" t="s">
        <v>273</v>
      </c>
      <c r="U26" s="2">
        <v>8</v>
      </c>
      <c r="V26" s="268"/>
      <c r="W26" s="86">
        <f>Y21*2+Y22*7+Y23*1+Y24*0+Y25*0+Y26*8</f>
        <v>33.799999999999997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 t="s">
        <v>65</v>
      </c>
      <c r="T27" s="44"/>
      <c r="U27" s="2">
        <v>3</v>
      </c>
      <c r="V27" s="268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69"/>
      <c r="W28" s="87">
        <f>W22*4+W26*4+W24*9</f>
        <v>872.7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3</v>
      </c>
      <c r="C29" s="266"/>
      <c r="D29" s="31" t="str">
        <f>'114.3月菜單'!N12</f>
        <v>香Q米飯</v>
      </c>
      <c r="E29" s="31" t="s">
        <v>183</v>
      </c>
      <c r="F29" s="31"/>
      <c r="G29" s="31" t="str">
        <f>'114.3月菜單'!N13</f>
        <v>烤雞腿</v>
      </c>
      <c r="H29" s="31" t="s">
        <v>66</v>
      </c>
      <c r="I29" s="31"/>
      <c r="J29" s="31" t="str">
        <f>'114.3月菜單'!N14</f>
        <v>八寶辣醬</v>
      </c>
      <c r="K29" s="31" t="s">
        <v>17</v>
      </c>
      <c r="L29" s="31"/>
      <c r="M29" s="31" t="str">
        <f>'114.3月菜單'!N15</f>
        <v>海帶三絲</v>
      </c>
      <c r="N29" s="31" t="s">
        <v>17</v>
      </c>
      <c r="O29" s="31"/>
      <c r="P29" s="31" t="str">
        <f>'114.3月菜單'!N16</f>
        <v>季節蔬菜</v>
      </c>
      <c r="Q29" s="31" t="s">
        <v>50</v>
      </c>
      <c r="R29" s="31"/>
      <c r="S29" s="31" t="str">
        <f>'114.3月菜單'!N17</f>
        <v>菜頭湯</v>
      </c>
      <c r="T29" s="31" t="s">
        <v>49</v>
      </c>
      <c r="U29" s="31"/>
      <c r="V29" s="267"/>
      <c r="W29" s="32" t="s">
        <v>44</v>
      </c>
      <c r="X29" s="33" t="s">
        <v>19</v>
      </c>
      <c r="Y29" s="34">
        <v>6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3" ht="27.9" customHeight="1" x14ac:dyDescent="0.4">
      <c r="B30" s="36" t="s">
        <v>8</v>
      </c>
      <c r="C30" s="266"/>
      <c r="D30" s="2" t="s">
        <v>24</v>
      </c>
      <c r="E30" s="2"/>
      <c r="F30" s="2">
        <v>120</v>
      </c>
      <c r="G30" s="156" t="s">
        <v>275</v>
      </c>
      <c r="H30" s="157"/>
      <c r="I30" s="2">
        <v>70</v>
      </c>
      <c r="J30" s="2" t="s">
        <v>172</v>
      </c>
      <c r="K30" s="2"/>
      <c r="L30" s="2">
        <v>5</v>
      </c>
      <c r="M30" s="2" t="s">
        <v>278</v>
      </c>
      <c r="N30" s="2"/>
      <c r="O30" s="2">
        <v>20</v>
      </c>
      <c r="P30" s="2" t="s">
        <v>59</v>
      </c>
      <c r="Q30" s="2"/>
      <c r="R30" s="2">
        <v>120</v>
      </c>
      <c r="S30" s="2" t="s">
        <v>56</v>
      </c>
      <c r="T30" s="2"/>
      <c r="U30" s="2">
        <v>35</v>
      </c>
      <c r="V30" s="268"/>
      <c r="W30" s="88">
        <f>Y29*15+Y30*0+Y31*5+Y32*0+Y33*15+Y34*12+15</f>
        <v>116</v>
      </c>
      <c r="X30" s="37" t="s">
        <v>25</v>
      </c>
      <c r="Y30" s="38">
        <v>2.9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13</v>
      </c>
      <c r="C31" s="266"/>
      <c r="D31" s="2"/>
      <c r="E31" s="2"/>
      <c r="F31" s="2"/>
      <c r="G31" s="2"/>
      <c r="H31" s="2"/>
      <c r="I31" s="2"/>
      <c r="J31" s="2" t="s">
        <v>276</v>
      </c>
      <c r="K31" s="2" t="s">
        <v>173</v>
      </c>
      <c r="L31" s="2">
        <v>45</v>
      </c>
      <c r="M31" s="2" t="s">
        <v>102</v>
      </c>
      <c r="N31" s="2"/>
      <c r="O31" s="2">
        <v>40</v>
      </c>
      <c r="P31" s="2"/>
      <c r="Q31" s="2"/>
      <c r="R31" s="2"/>
      <c r="S31" s="2"/>
      <c r="T31" s="85"/>
      <c r="U31" s="2"/>
      <c r="V31" s="268"/>
      <c r="W31" s="39" t="s">
        <v>46</v>
      </c>
      <c r="X31" s="40" t="s">
        <v>27</v>
      </c>
      <c r="Y31" s="38">
        <v>2.2000000000000002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3" ht="27.9" customHeight="1" x14ac:dyDescent="0.4">
      <c r="B32" s="36" t="s">
        <v>10</v>
      </c>
      <c r="C32" s="266"/>
      <c r="D32" s="2"/>
      <c r="E32" s="2"/>
      <c r="F32" s="2"/>
      <c r="G32" s="2"/>
      <c r="H32" s="44"/>
      <c r="I32" s="2"/>
      <c r="J32" s="2" t="s">
        <v>97</v>
      </c>
      <c r="K32" s="44"/>
      <c r="L32" s="2">
        <v>5</v>
      </c>
      <c r="M32" s="2" t="s">
        <v>97</v>
      </c>
      <c r="N32" s="2"/>
      <c r="O32" s="2">
        <v>5</v>
      </c>
      <c r="P32" s="2"/>
      <c r="Q32" s="44"/>
      <c r="R32" s="2"/>
      <c r="S32" s="2"/>
      <c r="T32" s="44"/>
      <c r="U32" s="2"/>
      <c r="V32" s="268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65" t="s">
        <v>40</v>
      </c>
      <c r="C33" s="266"/>
      <c r="D33" s="2"/>
      <c r="E33" s="2"/>
      <c r="F33" s="2"/>
      <c r="G33" s="2"/>
      <c r="H33" s="44"/>
      <c r="I33" s="2"/>
      <c r="J33" s="2" t="s">
        <v>277</v>
      </c>
      <c r="K33" s="44"/>
      <c r="L33" s="2">
        <v>5</v>
      </c>
      <c r="M33" s="2"/>
      <c r="N33" s="2"/>
      <c r="O33" s="2"/>
      <c r="P33" s="2"/>
      <c r="Q33" s="44"/>
      <c r="R33" s="2"/>
      <c r="S33" s="2"/>
      <c r="T33" s="44"/>
      <c r="U33" s="2"/>
      <c r="V33" s="268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3" ht="27.9" customHeight="1" x14ac:dyDescent="0.4">
      <c r="B34" s="265"/>
      <c r="C34" s="266"/>
      <c r="D34" s="2"/>
      <c r="E34" s="2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68"/>
      <c r="W34" s="86">
        <f>Y29*2+Y30*7+Y31*1+Y32*0+Y33*0+Y34*8</f>
        <v>34.5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68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69"/>
      <c r="W36" s="87">
        <f>W30*4+W34*4+W32*9</f>
        <v>867.5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66"/>
      <c r="D37" s="31" t="str">
        <f>'114.3月菜單'!R12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67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 x14ac:dyDescent="0.4">
      <c r="B38" s="36" t="s">
        <v>8</v>
      </c>
      <c r="C38" s="266"/>
      <c r="D38" s="2"/>
      <c r="E38" s="2"/>
      <c r="F38" s="2"/>
      <c r="G38" s="2"/>
      <c r="H38" s="2"/>
      <c r="I38" s="2"/>
      <c r="J38" s="92"/>
      <c r="K38" s="92"/>
      <c r="L38" s="92"/>
      <c r="M38" s="2"/>
      <c r="N38" s="2"/>
      <c r="O38" s="2"/>
      <c r="P38" s="2"/>
      <c r="Q38" s="2"/>
      <c r="R38" s="2"/>
      <c r="S38" s="2"/>
      <c r="T38" s="2"/>
      <c r="U38" s="2"/>
      <c r="V38" s="268"/>
      <c r="W38" s="88"/>
      <c r="X38" s="37"/>
      <c r="Y38" s="38"/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14</v>
      </c>
      <c r="C39" s="266"/>
      <c r="D39" s="2"/>
      <c r="E39" s="2"/>
      <c r="F39" s="2"/>
      <c r="G39" s="2"/>
      <c r="H39" s="2"/>
      <c r="I39" s="2"/>
      <c r="J39" s="92"/>
      <c r="K39" s="92"/>
      <c r="L39" s="92"/>
      <c r="M39" s="2"/>
      <c r="N39" s="2"/>
      <c r="O39" s="2"/>
      <c r="P39" s="2"/>
      <c r="Q39" s="2"/>
      <c r="R39" s="2"/>
      <c r="S39" s="2"/>
      <c r="T39" s="2"/>
      <c r="U39" s="2"/>
      <c r="V39" s="268"/>
      <c r="W39" s="39"/>
      <c r="X39" s="40"/>
      <c r="Y39" s="38"/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66"/>
      <c r="D40" s="2"/>
      <c r="E40" s="2"/>
      <c r="F40" s="2"/>
      <c r="G40" s="2"/>
      <c r="H40" s="2"/>
      <c r="I40" s="2"/>
      <c r="J40" s="2"/>
      <c r="K40" s="44"/>
      <c r="L40" s="2"/>
      <c r="M40" s="2"/>
      <c r="N40" s="2"/>
      <c r="O40" s="2"/>
      <c r="P40" s="2"/>
      <c r="Q40" s="2"/>
      <c r="R40" s="2"/>
      <c r="S40" s="2"/>
      <c r="T40" s="2"/>
      <c r="U40" s="2"/>
      <c r="V40" s="268"/>
      <c r="W40" s="86"/>
      <c r="X40" s="40"/>
      <c r="Y40" s="38"/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65" t="s">
        <v>32</v>
      </c>
      <c r="C41" s="266"/>
      <c r="D41" s="2"/>
      <c r="E41" s="2"/>
      <c r="F41" s="2"/>
      <c r="G41" s="2"/>
      <c r="H41" s="2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68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 x14ac:dyDescent="0.4">
      <c r="B42" s="265"/>
      <c r="C42" s="266"/>
      <c r="D42" s="44"/>
      <c r="E42" s="44"/>
      <c r="F42" s="2"/>
      <c r="G42" s="2"/>
      <c r="H42" s="44"/>
      <c r="I42" s="2"/>
      <c r="J42" s="2"/>
      <c r="K42" s="2"/>
      <c r="L42" s="2"/>
      <c r="M42" s="2"/>
      <c r="N42" s="44"/>
      <c r="O42" s="2"/>
      <c r="P42" s="2"/>
      <c r="Q42" s="44"/>
      <c r="R42" s="2"/>
      <c r="S42" s="2"/>
      <c r="T42" s="44"/>
      <c r="U42" s="2"/>
      <c r="V42" s="268"/>
      <c r="W42" s="86"/>
      <c r="X42" s="79"/>
      <c r="Y42" s="45"/>
      <c r="Z42" s="14"/>
      <c r="AA42" s="15" t="s">
        <v>35</v>
      </c>
      <c r="AE42" s="15">
        <f>AB42*15</f>
        <v>0</v>
      </c>
      <c r="AG42" s="88"/>
    </row>
    <row r="43" spans="2:33" ht="27.9" customHeight="1" x14ac:dyDescent="0.3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96"/>
      <c r="N43" s="102"/>
      <c r="O43" s="2"/>
      <c r="P43" s="2"/>
      <c r="Q43" s="44"/>
      <c r="R43" s="2"/>
      <c r="S43" s="2"/>
      <c r="T43" s="44"/>
      <c r="U43" s="2"/>
      <c r="V43" s="268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69"/>
      <c r="W44" s="87"/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73"/>
      <c r="AB45" s="55"/>
    </row>
    <row r="46" spans="2:33" ht="28.2" x14ac:dyDescent="0.3">
      <c r="B46" s="55"/>
      <c r="C46" s="60"/>
      <c r="D46" s="274"/>
      <c r="E46" s="274"/>
      <c r="F46" s="275"/>
      <c r="G46" s="275"/>
      <c r="H46" s="74"/>
      <c r="K46" s="74"/>
      <c r="M46" s="103"/>
      <c r="N46" s="103"/>
      <c r="O46" s="103"/>
      <c r="Q46" s="74"/>
      <c r="T46" s="74"/>
    </row>
    <row r="47" spans="2:33" ht="28.2" x14ac:dyDescent="0.3">
      <c r="M47" s="103"/>
      <c r="N47" s="103"/>
      <c r="O47" s="103"/>
    </row>
    <row r="48" spans="2:33" ht="28.2" x14ac:dyDescent="0.3">
      <c r="M48" s="103"/>
      <c r="N48" s="103"/>
      <c r="O48" s="103"/>
    </row>
    <row r="49" spans="13:15" ht="28.2" x14ac:dyDescent="0.3">
      <c r="M49" s="103"/>
      <c r="N49" s="103"/>
      <c r="O49" s="103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J46"/>
  <sheetViews>
    <sheetView zoomScale="60" workbookViewId="0">
      <selection activeCell="W14" sqref="W14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6" s="4" customFormat="1" ht="39" x14ac:dyDescent="0.7">
      <c r="B1" s="270" t="s">
        <v>288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"/>
      <c r="AB1" s="5"/>
    </row>
    <row r="2" spans="2:36" s="4" customFormat="1" ht="13.5" customHeight="1" x14ac:dyDescent="0.6">
      <c r="B2" s="271"/>
      <c r="C2" s="272"/>
      <c r="D2" s="272"/>
      <c r="E2" s="272"/>
      <c r="F2" s="272"/>
      <c r="G2" s="272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6" ht="32.25" customHeight="1" thickBot="1" x14ac:dyDescent="0.6">
      <c r="B3" s="80" t="s">
        <v>43</v>
      </c>
      <c r="C3" s="9"/>
      <c r="D3" s="10"/>
      <c r="E3" s="10"/>
      <c r="F3" s="10"/>
      <c r="G3" s="273" t="s">
        <v>93</v>
      </c>
      <c r="H3" s="273"/>
      <c r="I3" s="273"/>
      <c r="J3" s="273"/>
      <c r="K3" s="273"/>
      <c r="L3" s="27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6" s="29" customFormat="1" ht="100.2" x14ac:dyDescent="0.3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6" s="35" customFormat="1" ht="65.099999999999994" customHeight="1" x14ac:dyDescent="0.4">
      <c r="B5" s="30">
        <v>3</v>
      </c>
      <c r="C5" s="266"/>
      <c r="D5" s="31" t="str">
        <f>'114.3月菜單'!B21</f>
        <v>香Q米飯</v>
      </c>
      <c r="E5" s="31" t="s">
        <v>52</v>
      </c>
      <c r="F5" s="1" t="s">
        <v>16</v>
      </c>
      <c r="G5" s="31" t="str">
        <f>'114.3月菜單'!B22</f>
        <v>豆干肉絲</v>
      </c>
      <c r="H5" s="31" t="s">
        <v>17</v>
      </c>
      <c r="I5" s="1" t="s">
        <v>16</v>
      </c>
      <c r="J5" s="31" t="str">
        <f>'114.3月菜單'!B23</f>
        <v>卡啦翅小腿X1</v>
      </c>
      <c r="K5" s="31" t="s">
        <v>60</v>
      </c>
      <c r="L5" s="1" t="s">
        <v>16</v>
      </c>
      <c r="M5" s="31" t="str">
        <f>'114.3月菜單'!B24</f>
        <v>酢醬高麗菜</v>
      </c>
      <c r="N5" s="31" t="s">
        <v>17</v>
      </c>
      <c r="O5" s="1" t="s">
        <v>16</v>
      </c>
      <c r="P5" s="31" t="str">
        <f>'114.3月菜單'!B25</f>
        <v>季節蔬菜</v>
      </c>
      <c r="Q5" s="31" t="s">
        <v>54</v>
      </c>
      <c r="R5" s="1" t="s">
        <v>16</v>
      </c>
      <c r="S5" s="31" t="str">
        <f>'114.3月菜單'!B26</f>
        <v>紫菜蛋花湯</v>
      </c>
      <c r="T5" s="31" t="s">
        <v>53</v>
      </c>
      <c r="U5" s="1" t="s">
        <v>16</v>
      </c>
      <c r="V5" s="267"/>
      <c r="W5" s="32" t="s">
        <v>44</v>
      </c>
      <c r="X5" s="33" t="s">
        <v>84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6" ht="27.9" customHeight="1" x14ac:dyDescent="0.4">
      <c r="B6" s="36" t="s">
        <v>8</v>
      </c>
      <c r="C6" s="266"/>
      <c r="D6" s="2" t="s">
        <v>58</v>
      </c>
      <c r="E6" s="2"/>
      <c r="F6" s="2">
        <v>120</v>
      </c>
      <c r="G6" s="2" t="s">
        <v>178</v>
      </c>
      <c r="H6" s="2"/>
      <c r="I6" s="2">
        <v>30</v>
      </c>
      <c r="J6" s="2" t="s">
        <v>200</v>
      </c>
      <c r="K6" s="2"/>
      <c r="L6" s="2">
        <v>30</v>
      </c>
      <c r="M6" s="2" t="s">
        <v>101</v>
      </c>
      <c r="N6" s="2"/>
      <c r="O6" s="2">
        <v>80</v>
      </c>
      <c r="P6" s="2" t="s">
        <v>59</v>
      </c>
      <c r="Q6" s="2"/>
      <c r="R6" s="2">
        <v>120</v>
      </c>
      <c r="S6" s="2" t="s">
        <v>177</v>
      </c>
      <c r="T6" s="2"/>
      <c r="U6" s="2">
        <v>1</v>
      </c>
      <c r="V6" s="268"/>
      <c r="W6" s="88">
        <f>Y5*15+Y6*0+Y7*5+Y8*0+Y9*15+Y10*12+15</f>
        <v>115</v>
      </c>
      <c r="X6" s="37" t="s">
        <v>25</v>
      </c>
      <c r="Y6" s="38">
        <v>2.8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6" ht="27.9" customHeight="1" x14ac:dyDescent="0.4">
      <c r="B7" s="36">
        <v>17</v>
      </c>
      <c r="C7" s="266"/>
      <c r="D7" s="2"/>
      <c r="E7" s="2"/>
      <c r="F7" s="2"/>
      <c r="G7" s="2" t="s">
        <v>179</v>
      </c>
      <c r="H7" s="2"/>
      <c r="I7" s="2">
        <v>30</v>
      </c>
      <c r="J7" s="2"/>
      <c r="K7" s="2"/>
      <c r="L7" s="2"/>
      <c r="M7" s="2" t="s">
        <v>77</v>
      </c>
      <c r="N7" s="2"/>
      <c r="O7" s="2">
        <v>3</v>
      </c>
      <c r="P7" s="2"/>
      <c r="Q7" s="2"/>
      <c r="R7" s="2"/>
      <c r="S7" s="2" t="s">
        <v>125</v>
      </c>
      <c r="T7" s="2"/>
      <c r="U7" s="2">
        <v>10</v>
      </c>
      <c r="V7" s="268"/>
      <c r="W7" s="39" t="s">
        <v>46</v>
      </c>
      <c r="X7" s="40" t="s">
        <v>27</v>
      </c>
      <c r="Y7" s="38">
        <v>2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6" ht="27.9" customHeight="1" x14ac:dyDescent="0.4">
      <c r="B8" s="36" t="s">
        <v>10</v>
      </c>
      <c r="C8" s="266"/>
      <c r="D8" s="2"/>
      <c r="E8" s="2"/>
      <c r="F8" s="2"/>
      <c r="G8" s="2"/>
      <c r="H8" s="44"/>
      <c r="I8" s="2"/>
      <c r="J8" s="2"/>
      <c r="K8" s="2"/>
      <c r="L8" s="2"/>
      <c r="M8" s="2" t="s">
        <v>106</v>
      </c>
      <c r="N8" s="44"/>
      <c r="O8" s="2">
        <v>1</v>
      </c>
      <c r="P8" s="2"/>
      <c r="Q8" s="44"/>
      <c r="R8" s="2"/>
      <c r="S8" s="2" t="s">
        <v>98</v>
      </c>
      <c r="T8" s="2"/>
      <c r="U8" s="2">
        <v>1</v>
      </c>
      <c r="V8" s="268"/>
      <c r="W8" s="86">
        <f>Y5*0+Y6*5+Y7*0+Y8*5+Y9*0+Y10*4</f>
        <v>29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6" ht="27.9" customHeight="1" x14ac:dyDescent="0.3">
      <c r="B9" s="265" t="s">
        <v>37</v>
      </c>
      <c r="C9" s="266"/>
      <c r="D9" s="2"/>
      <c r="E9" s="2"/>
      <c r="F9" s="2"/>
      <c r="G9" s="2"/>
      <c r="H9" s="44"/>
      <c r="I9" s="2"/>
      <c r="J9" s="2"/>
      <c r="K9" s="83"/>
      <c r="L9" s="2"/>
      <c r="M9" s="2" t="s">
        <v>109</v>
      </c>
      <c r="N9" s="2"/>
      <c r="O9" s="2">
        <v>1</v>
      </c>
      <c r="P9" s="2"/>
      <c r="Q9" s="44"/>
      <c r="R9" s="2"/>
      <c r="S9" s="2"/>
      <c r="T9" s="2"/>
      <c r="U9" s="2"/>
      <c r="V9" s="268"/>
      <c r="W9" s="39" t="s">
        <v>47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6" ht="27.9" customHeight="1" x14ac:dyDescent="0.4">
      <c r="B10" s="265"/>
      <c r="C10" s="266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/>
      <c r="T10" s="44"/>
      <c r="U10" s="2"/>
      <c r="V10" s="268"/>
      <c r="W10" s="86">
        <f>Y5*2+Y6*7+Y7*1+Y8*0+Y9*0+Y10*8</f>
        <v>33.599999999999994</v>
      </c>
      <c r="X10" s="79" t="s">
        <v>42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6" ht="27.9" customHeight="1" x14ac:dyDescent="0.3">
      <c r="B11" s="46" t="s">
        <v>36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2"/>
      <c r="U11" s="2"/>
      <c r="V11" s="268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6" ht="27.9" customHeight="1" x14ac:dyDescent="0.4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69"/>
      <c r="W12" s="87">
        <f>W6*4+W10*4+W8*9</f>
        <v>855.4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6" s="35" customFormat="1" ht="27.9" customHeight="1" x14ac:dyDescent="0.4">
      <c r="B13" s="30">
        <v>3</v>
      </c>
      <c r="C13" s="266"/>
      <c r="D13" s="31" t="str">
        <f>'114.3月菜單'!F21</f>
        <v>台式炒麵</v>
      </c>
      <c r="E13" s="31" t="s">
        <v>17</v>
      </c>
      <c r="F13" s="31"/>
      <c r="G13" s="31" t="str">
        <f>'114.3月菜單'!F22</f>
        <v>鹽酥雞</v>
      </c>
      <c r="H13" s="31" t="s">
        <v>60</v>
      </c>
      <c r="I13" s="31"/>
      <c r="J13" s="31" t="str">
        <f>'114.3月菜單'!F23</f>
        <v>滷蛋X1</v>
      </c>
      <c r="K13" s="31" t="s">
        <v>17</v>
      </c>
      <c r="L13" s="31"/>
      <c r="M13" s="31" t="str">
        <f>'114.3月菜單'!F24</f>
        <v>台南肉羹</v>
      </c>
      <c r="N13" s="31" t="s">
        <v>17</v>
      </c>
      <c r="O13" s="31"/>
      <c r="P13" s="31" t="str">
        <f>'114.3月菜單'!F25</f>
        <v>季節蔬菜</v>
      </c>
      <c r="Q13" s="31" t="s">
        <v>18</v>
      </c>
      <c r="R13" s="31"/>
      <c r="S13" s="31" t="str">
        <f>'114.3月菜單'!F26</f>
        <v>味噌菇菇湯</v>
      </c>
      <c r="T13" s="31" t="s">
        <v>53</v>
      </c>
      <c r="U13" s="31"/>
      <c r="V13" s="267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6" ht="27.9" customHeight="1" x14ac:dyDescent="0.4">
      <c r="B14" s="36" t="s">
        <v>8</v>
      </c>
      <c r="C14" s="266"/>
      <c r="D14" s="2" t="s">
        <v>81</v>
      </c>
      <c r="E14" s="2"/>
      <c r="F14" s="2">
        <v>3</v>
      </c>
      <c r="G14" s="56" t="s">
        <v>260</v>
      </c>
      <c r="H14" s="95"/>
      <c r="I14" s="94">
        <v>60</v>
      </c>
      <c r="J14" s="2" t="s">
        <v>259</v>
      </c>
      <c r="K14" s="2"/>
      <c r="L14" s="2">
        <v>55</v>
      </c>
      <c r="M14" s="2" t="s">
        <v>180</v>
      </c>
      <c r="N14" s="2"/>
      <c r="O14" s="2">
        <v>40</v>
      </c>
      <c r="P14" s="2" t="s">
        <v>59</v>
      </c>
      <c r="Q14" s="2"/>
      <c r="R14" s="2">
        <v>120</v>
      </c>
      <c r="S14" s="2" t="s">
        <v>74</v>
      </c>
      <c r="T14" s="2"/>
      <c r="U14" s="2">
        <v>20</v>
      </c>
      <c r="V14" s="268"/>
      <c r="W14" s="88">
        <f>Y13*15+Y14*0+Y15*5+Y16*0+Y17*15+Y18*12+15</f>
        <v>117</v>
      </c>
      <c r="X14" s="37" t="s">
        <v>25</v>
      </c>
      <c r="Y14" s="38">
        <v>2.9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  <c r="AH14" s="103"/>
      <c r="AI14" s="103"/>
      <c r="AJ14" s="103"/>
    </row>
    <row r="15" spans="2:36" ht="27.9" customHeight="1" x14ac:dyDescent="0.4">
      <c r="B15" s="36">
        <v>18</v>
      </c>
      <c r="C15" s="266"/>
      <c r="D15" s="2" t="s">
        <v>105</v>
      </c>
      <c r="E15" s="2"/>
      <c r="F15" s="2">
        <v>0.5</v>
      </c>
      <c r="G15" s="96"/>
      <c r="H15" s="99"/>
      <c r="I15" s="97"/>
      <c r="J15" s="2"/>
      <c r="K15" s="2"/>
      <c r="L15" s="2"/>
      <c r="M15" s="2" t="s">
        <v>261</v>
      </c>
      <c r="N15" s="2"/>
      <c r="O15" s="2">
        <v>10</v>
      </c>
      <c r="P15" s="2"/>
      <c r="Q15" s="2"/>
      <c r="R15" s="2"/>
      <c r="S15" s="2" t="s">
        <v>182</v>
      </c>
      <c r="T15" s="2"/>
      <c r="U15" s="2">
        <v>10</v>
      </c>
      <c r="V15" s="268"/>
      <c r="W15" s="39" t="s">
        <v>46</v>
      </c>
      <c r="X15" s="40" t="s">
        <v>27</v>
      </c>
      <c r="Y15" s="38">
        <v>2.4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  <c r="AH15" s="103"/>
      <c r="AI15" s="103"/>
      <c r="AJ15" s="103"/>
    </row>
    <row r="16" spans="2:36" ht="27.9" customHeight="1" x14ac:dyDescent="0.4">
      <c r="B16" s="36" t="s">
        <v>10</v>
      </c>
      <c r="C16" s="266"/>
      <c r="D16" s="2" t="s">
        <v>102</v>
      </c>
      <c r="E16" s="2"/>
      <c r="F16" s="2">
        <v>35</v>
      </c>
      <c r="G16" s="104"/>
      <c r="H16" s="98"/>
      <c r="I16" s="94"/>
      <c r="J16" s="2"/>
      <c r="K16" s="44"/>
      <c r="L16" s="2"/>
      <c r="M16" s="2" t="s">
        <v>158</v>
      </c>
      <c r="N16" s="83"/>
      <c r="O16" s="2">
        <v>3</v>
      </c>
      <c r="P16" s="2"/>
      <c r="Q16" s="44"/>
      <c r="R16" s="2"/>
      <c r="S16" s="2" t="s">
        <v>97</v>
      </c>
      <c r="T16" s="2"/>
      <c r="U16" s="2">
        <v>1</v>
      </c>
      <c r="V16" s="268"/>
      <c r="W16" s="86">
        <f>Y13*0+Y14*5+Y15*0+Y16*5+Y17*0+Y18*4</f>
        <v>29.5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  <c r="AH16" s="103"/>
      <c r="AI16" s="103"/>
      <c r="AJ16" s="103"/>
    </row>
    <row r="17" spans="2:36" ht="27.9" customHeight="1" x14ac:dyDescent="0.3">
      <c r="B17" s="265" t="s">
        <v>38</v>
      </c>
      <c r="C17" s="266"/>
      <c r="D17" s="85" t="s">
        <v>97</v>
      </c>
      <c r="E17" s="44"/>
      <c r="F17" s="2">
        <v>1</v>
      </c>
      <c r="G17" s="2"/>
      <c r="H17" s="44"/>
      <c r="I17" s="2"/>
      <c r="J17" s="2"/>
      <c r="K17" s="44"/>
      <c r="L17" s="2"/>
      <c r="M17" s="2" t="s">
        <v>181</v>
      </c>
      <c r="N17" s="83"/>
      <c r="O17" s="2">
        <v>1</v>
      </c>
      <c r="P17" s="2"/>
      <c r="Q17" s="44"/>
      <c r="R17" s="2"/>
      <c r="S17" s="2" t="s">
        <v>75</v>
      </c>
      <c r="T17" s="2"/>
      <c r="U17" s="2">
        <v>1</v>
      </c>
      <c r="V17" s="268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  <c r="AH17" s="103"/>
      <c r="AI17" s="103"/>
      <c r="AJ17" s="103"/>
    </row>
    <row r="18" spans="2:36" ht="27.9" customHeight="1" x14ac:dyDescent="0.4">
      <c r="B18" s="265"/>
      <c r="C18" s="266"/>
      <c r="D18" s="2" t="s">
        <v>111</v>
      </c>
      <c r="E18" s="44"/>
      <c r="F18" s="2">
        <v>180</v>
      </c>
      <c r="G18" s="2"/>
      <c r="H18" s="44"/>
      <c r="I18" s="2"/>
      <c r="J18" s="2"/>
      <c r="K18" s="2"/>
      <c r="L18" s="2"/>
      <c r="M18" s="2" t="s">
        <v>182</v>
      </c>
      <c r="N18" s="44"/>
      <c r="O18" s="2">
        <v>10</v>
      </c>
      <c r="P18" s="2"/>
      <c r="Q18" s="44"/>
      <c r="R18" s="2"/>
      <c r="S18" s="2" t="s">
        <v>279</v>
      </c>
      <c r="T18" s="100"/>
      <c r="U18" s="2">
        <v>1</v>
      </c>
      <c r="V18" s="268"/>
      <c r="W18" s="86">
        <f>Y13*2+Y14*7+Y15*1+Y16*0+Y17*0+Y18*8</f>
        <v>34.699999999999996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  <c r="AH18" s="103"/>
      <c r="AI18" s="103"/>
      <c r="AJ18" s="103"/>
    </row>
    <row r="19" spans="2:36" ht="27.9" customHeight="1" x14ac:dyDescent="0.3">
      <c r="B19" s="46" t="s">
        <v>36</v>
      </c>
      <c r="C19" s="47"/>
      <c r="D19" s="85" t="s">
        <v>100</v>
      </c>
      <c r="E19" s="44"/>
      <c r="F19" s="2">
        <v>10</v>
      </c>
      <c r="G19" s="2"/>
      <c r="H19" s="44"/>
      <c r="I19" s="2"/>
      <c r="J19" s="2"/>
      <c r="K19" s="44"/>
      <c r="L19" s="2"/>
      <c r="M19" s="2"/>
      <c r="N19" s="44"/>
      <c r="O19" s="2" t="s">
        <v>110</v>
      </c>
      <c r="P19" s="2"/>
      <c r="Q19" s="44"/>
      <c r="R19" s="2"/>
      <c r="S19" s="2"/>
      <c r="T19" s="78"/>
      <c r="U19" s="78"/>
      <c r="V19" s="268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6" ht="27.9" customHeight="1" x14ac:dyDescent="0.4">
      <c r="B20" s="49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69"/>
      <c r="W20" s="87">
        <f>W14*4+W18*4+W16*9</f>
        <v>872.3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6" s="35" customFormat="1" ht="27.9" customHeight="1" x14ac:dyDescent="0.4">
      <c r="B21" s="30">
        <v>3</v>
      </c>
      <c r="C21" s="266"/>
      <c r="D21" s="31" t="str">
        <f>'114.3月菜單'!J21</f>
        <v>香Q米飯</v>
      </c>
      <c r="E21" s="31" t="s">
        <v>15</v>
      </c>
      <c r="F21" s="31"/>
      <c r="G21" s="31" t="str">
        <f>'114.3月菜單'!J22</f>
        <v>三杯雞</v>
      </c>
      <c r="H21" s="31" t="s">
        <v>17</v>
      </c>
      <c r="I21" s="31"/>
      <c r="J21" s="31" t="str">
        <f>'114.3月菜單'!J23</f>
        <v>蒸蛋</v>
      </c>
      <c r="K21" s="31" t="s">
        <v>15</v>
      </c>
      <c r="L21" s="31"/>
      <c r="M21" s="31" t="str">
        <f>'114.3月菜單'!J24</f>
        <v>香炒花椰菜</v>
      </c>
      <c r="N21" s="31" t="s">
        <v>17</v>
      </c>
      <c r="O21" s="31"/>
      <c r="P21" s="31" t="str">
        <f>'114.3月菜單'!J25</f>
        <v>季節蔬菜</v>
      </c>
      <c r="Q21" s="31" t="s">
        <v>72</v>
      </c>
      <c r="R21" s="31"/>
      <c r="S21" s="31" t="str">
        <f>'114.3月菜單'!J26</f>
        <v>粉絲湯</v>
      </c>
      <c r="T21" s="31" t="s">
        <v>70</v>
      </c>
      <c r="U21" s="31"/>
      <c r="V21" s="267"/>
      <c r="W21" s="32" t="s">
        <v>44</v>
      </c>
      <c r="X21" s="33" t="s">
        <v>19</v>
      </c>
      <c r="Y21" s="34">
        <v>6.5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6" s="56" customFormat="1" ht="27.75" customHeight="1" x14ac:dyDescent="0.55000000000000004">
      <c r="B22" s="36" t="s">
        <v>8</v>
      </c>
      <c r="C22" s="266"/>
      <c r="D22" s="2" t="s">
        <v>82</v>
      </c>
      <c r="E22" s="2"/>
      <c r="F22" s="2">
        <v>120</v>
      </c>
      <c r="G22" s="2" t="s">
        <v>260</v>
      </c>
      <c r="H22" s="2"/>
      <c r="I22" s="2">
        <v>100</v>
      </c>
      <c r="J22" s="2" t="s">
        <v>65</v>
      </c>
      <c r="K22" s="2"/>
      <c r="L22" s="2">
        <v>55</v>
      </c>
      <c r="M22" s="2" t="s">
        <v>268</v>
      </c>
      <c r="N22" s="2"/>
      <c r="O22" s="2">
        <v>80</v>
      </c>
      <c r="P22" s="2" t="s">
        <v>71</v>
      </c>
      <c r="Q22" s="2"/>
      <c r="R22" s="2">
        <v>120</v>
      </c>
      <c r="S22" s="2" t="s">
        <v>126</v>
      </c>
      <c r="T22" s="2"/>
      <c r="U22" s="2">
        <v>10</v>
      </c>
      <c r="V22" s="268"/>
      <c r="W22" s="88">
        <f>Y21*15+Y22*0+Y23*5+Y24*0+Y25*15+Y26*12+15</f>
        <v>122.5</v>
      </c>
      <c r="X22" s="37" t="s">
        <v>25</v>
      </c>
      <c r="Y22" s="38">
        <v>2.8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6" s="56" customFormat="1" ht="27.9" customHeight="1" x14ac:dyDescent="0.4">
      <c r="B23" s="36">
        <v>19</v>
      </c>
      <c r="C23" s="266"/>
      <c r="D23" s="2"/>
      <c r="E23" s="2"/>
      <c r="F23" s="2"/>
      <c r="G23" s="2" t="s">
        <v>265</v>
      </c>
      <c r="H23" s="2"/>
      <c r="I23" s="2">
        <v>1</v>
      </c>
      <c r="J23" s="2" t="s">
        <v>109</v>
      </c>
      <c r="K23" s="2"/>
      <c r="L23" s="2">
        <v>1</v>
      </c>
      <c r="M23" s="2" t="s">
        <v>74</v>
      </c>
      <c r="N23" s="2"/>
      <c r="O23" s="2">
        <v>1</v>
      </c>
      <c r="P23" s="2"/>
      <c r="Q23" s="2"/>
      <c r="R23" s="2"/>
      <c r="S23" s="2" t="s">
        <v>65</v>
      </c>
      <c r="T23" s="2"/>
      <c r="U23" s="2">
        <v>5</v>
      </c>
      <c r="V23" s="268"/>
      <c r="W23" s="39" t="s">
        <v>46</v>
      </c>
      <c r="X23" s="40" t="s">
        <v>27</v>
      </c>
      <c r="Y23" s="38">
        <v>2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</row>
    <row r="24" spans="2:36" s="56" customFormat="1" ht="27.9" customHeight="1" x14ac:dyDescent="0.55000000000000004">
      <c r="B24" s="36" t="s">
        <v>10</v>
      </c>
      <c r="C24" s="266"/>
      <c r="D24" s="2"/>
      <c r="E24" s="2"/>
      <c r="F24" s="2"/>
      <c r="G24" s="56" t="s">
        <v>98</v>
      </c>
      <c r="H24" s="98"/>
      <c r="I24" s="94">
        <v>1</v>
      </c>
      <c r="J24" s="2"/>
      <c r="K24" s="2"/>
      <c r="L24" s="2"/>
      <c r="M24" s="2" t="s">
        <v>97</v>
      </c>
      <c r="N24" s="44"/>
      <c r="O24" s="2">
        <v>1</v>
      </c>
      <c r="P24" s="2"/>
      <c r="Q24" s="44"/>
      <c r="R24" s="2"/>
      <c r="S24" s="2" t="s">
        <v>97</v>
      </c>
      <c r="T24" s="2"/>
      <c r="U24" s="2">
        <v>3</v>
      </c>
      <c r="V24" s="268"/>
      <c r="W24" s="86">
        <f>Y21*0+Y22*5+Y23*0+Y24*5+Y25*0+Y26*4</f>
        <v>29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6" s="56" customFormat="1" ht="27.9" customHeight="1" x14ac:dyDescent="0.3">
      <c r="B25" s="265" t="s">
        <v>64</v>
      </c>
      <c r="C25" s="266"/>
      <c r="D25" s="2"/>
      <c r="E25" s="2"/>
      <c r="F25" s="2"/>
      <c r="G25" s="2"/>
      <c r="H25" s="44"/>
      <c r="I25" s="2"/>
      <c r="J25" s="2"/>
      <c r="K25" s="2"/>
      <c r="L25" s="2"/>
      <c r="N25" s="107"/>
      <c r="O25" s="94"/>
      <c r="P25" s="2"/>
      <c r="Q25" s="44"/>
      <c r="R25" s="2"/>
      <c r="S25" s="2" t="s">
        <v>75</v>
      </c>
      <c r="T25" s="2"/>
      <c r="U25" s="2">
        <v>1</v>
      </c>
      <c r="V25" s="268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6" s="56" customFormat="1" ht="27.9" customHeight="1" x14ac:dyDescent="0.55000000000000004">
      <c r="B26" s="265"/>
      <c r="C26" s="266"/>
      <c r="D26" s="44"/>
      <c r="E26" s="44"/>
      <c r="F26" s="2"/>
      <c r="G26" s="61"/>
      <c r="H26" s="44"/>
      <c r="I26" s="2"/>
      <c r="J26" s="2"/>
      <c r="K26" s="2"/>
      <c r="L26" s="2"/>
      <c r="M26" s="2"/>
      <c r="N26" s="44"/>
      <c r="O26" s="2"/>
      <c r="P26" s="2"/>
      <c r="Q26" s="44"/>
      <c r="R26" s="2"/>
      <c r="S26" s="2"/>
      <c r="T26" s="44"/>
      <c r="U26" s="2"/>
      <c r="V26" s="268"/>
      <c r="W26" s="86">
        <f>Y21*2+Y22*7+Y23*1+Y24*0+Y25*0+Y26*8</f>
        <v>34.599999999999994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6" s="56" customFormat="1" ht="27.9" customHeight="1" x14ac:dyDescent="0.3">
      <c r="B27" s="46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68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6" s="56" customFormat="1" ht="27.9" customHeight="1" thickBot="1" x14ac:dyDescent="0.6">
      <c r="B28" s="49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69"/>
      <c r="W28" s="87">
        <f>W22*4+W26*4+W24*9</f>
        <v>889.4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6" s="35" customFormat="1" ht="27.9" customHeight="1" x14ac:dyDescent="0.4">
      <c r="B29" s="30">
        <v>3</v>
      </c>
      <c r="C29" s="266"/>
      <c r="D29" s="31" t="str">
        <f>'114.3月菜單'!N21</f>
        <v>香Q米飯</v>
      </c>
      <c r="E29" s="31" t="s">
        <v>68</v>
      </c>
      <c r="F29" s="31"/>
      <c r="G29" s="31" t="str">
        <f>'114.3月菜單'!N22</f>
        <v>烤雞翅</v>
      </c>
      <c r="H29" s="31" t="s">
        <v>66</v>
      </c>
      <c r="I29" s="31"/>
      <c r="J29" s="31" t="str">
        <f>'114.3月菜單'!N23</f>
        <v>客家小炒</v>
      </c>
      <c r="K29" s="31" t="s">
        <v>17</v>
      </c>
      <c r="L29" s="31"/>
      <c r="M29" s="31" t="str">
        <f>'114.3月菜單'!N24</f>
        <v>芋香白菜</v>
      </c>
      <c r="N29" s="31" t="s">
        <v>70</v>
      </c>
      <c r="O29" s="31"/>
      <c r="P29" s="31" t="str">
        <f>'114.3月菜單'!N25</f>
        <v>季節蔬菜</v>
      </c>
      <c r="Q29" s="31" t="s">
        <v>72</v>
      </c>
      <c r="R29" s="31"/>
      <c r="S29" s="31" t="str">
        <f>'114.3月菜單'!N26</f>
        <v>冬瓜湯</v>
      </c>
      <c r="T29" s="31" t="s">
        <v>70</v>
      </c>
      <c r="U29" s="31"/>
      <c r="V29" s="267"/>
      <c r="W29" s="32" t="s">
        <v>44</v>
      </c>
      <c r="X29" s="33" t="s">
        <v>19</v>
      </c>
      <c r="Y29" s="34">
        <v>6.1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6" ht="27.9" customHeight="1" x14ac:dyDescent="0.4">
      <c r="B30" s="36" t="s">
        <v>8</v>
      </c>
      <c r="C30" s="266"/>
      <c r="D30" s="2" t="s">
        <v>24</v>
      </c>
      <c r="E30" s="2"/>
      <c r="F30" s="2">
        <v>120</v>
      </c>
      <c r="G30" s="2" t="s">
        <v>132</v>
      </c>
      <c r="H30" s="2"/>
      <c r="I30" s="2">
        <v>70</v>
      </c>
      <c r="J30" s="92" t="s">
        <v>263</v>
      </c>
      <c r="K30" s="92"/>
      <c r="L30" s="92">
        <v>45</v>
      </c>
      <c r="M30" s="2" t="s">
        <v>103</v>
      </c>
      <c r="N30" s="2"/>
      <c r="O30" s="2">
        <v>50</v>
      </c>
      <c r="P30" s="2" t="s">
        <v>71</v>
      </c>
      <c r="Q30" s="2"/>
      <c r="R30" s="2">
        <v>120</v>
      </c>
      <c r="S30" s="2" t="s">
        <v>115</v>
      </c>
      <c r="T30" s="2"/>
      <c r="U30" s="2">
        <v>30</v>
      </c>
      <c r="V30" s="268"/>
      <c r="W30" s="88">
        <f>Y29*15+Y30*0+Y31*5+Y32*0+Y33*15+Y34*12+15</f>
        <v>117.5</v>
      </c>
      <c r="X30" s="37" t="s">
        <v>25</v>
      </c>
      <c r="Y30" s="38">
        <v>3.1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6" ht="27.9" customHeight="1" x14ac:dyDescent="0.4">
      <c r="B31" s="36">
        <v>20</v>
      </c>
      <c r="C31" s="266"/>
      <c r="D31" s="2"/>
      <c r="E31" s="2"/>
      <c r="F31" s="2"/>
      <c r="G31" s="2"/>
      <c r="H31" s="2"/>
      <c r="I31" s="2"/>
      <c r="J31" s="92" t="s">
        <v>264</v>
      </c>
      <c r="K31" s="92"/>
      <c r="L31" s="92">
        <v>1</v>
      </c>
      <c r="M31" s="2" t="s">
        <v>175</v>
      </c>
      <c r="N31" s="2"/>
      <c r="O31" s="2">
        <v>10</v>
      </c>
      <c r="P31" s="2"/>
      <c r="Q31" s="2"/>
      <c r="R31" s="2"/>
      <c r="S31" s="2" t="s">
        <v>98</v>
      </c>
      <c r="T31" s="2"/>
      <c r="U31" s="2">
        <v>1</v>
      </c>
      <c r="V31" s="268"/>
      <c r="W31" s="39" t="s">
        <v>46</v>
      </c>
      <c r="X31" s="40" t="s">
        <v>27</v>
      </c>
      <c r="Y31" s="38">
        <v>2.2000000000000002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6" ht="27.9" customHeight="1" x14ac:dyDescent="0.4">
      <c r="B32" s="36" t="s">
        <v>107</v>
      </c>
      <c r="C32" s="266"/>
      <c r="D32" s="44"/>
      <c r="E32" s="44"/>
      <c r="F32" s="2"/>
      <c r="G32" s="56"/>
      <c r="H32" s="98"/>
      <c r="I32" s="94"/>
      <c r="J32" s="2" t="s">
        <v>164</v>
      </c>
      <c r="K32" s="2"/>
      <c r="L32" s="2">
        <v>10</v>
      </c>
      <c r="M32" s="2" t="s">
        <v>97</v>
      </c>
      <c r="N32" s="2"/>
      <c r="O32" s="2">
        <v>1</v>
      </c>
      <c r="P32" s="2"/>
      <c r="Q32" s="44"/>
      <c r="R32" s="2"/>
      <c r="S32" s="2"/>
      <c r="T32" s="2"/>
      <c r="U32" s="2"/>
      <c r="V32" s="268"/>
      <c r="W32" s="86">
        <f>Y29*0+Y30*5+Y31*0+Y32*5+Y33*0+Y34*4</f>
        <v>30.5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 x14ac:dyDescent="0.3">
      <c r="B33" s="265" t="s">
        <v>40</v>
      </c>
      <c r="C33" s="266"/>
      <c r="D33" s="44"/>
      <c r="E33" s="44"/>
      <c r="F33" s="2"/>
      <c r="G33" s="2"/>
      <c r="H33" s="2"/>
      <c r="I33" s="2"/>
      <c r="J33" s="2"/>
      <c r="K33" s="2"/>
      <c r="L33" s="2"/>
      <c r="M33" s="2" t="s">
        <v>174</v>
      </c>
      <c r="N33" s="83"/>
      <c r="O33" s="2">
        <v>10</v>
      </c>
      <c r="P33" s="2"/>
      <c r="Q33" s="44"/>
      <c r="R33" s="2"/>
      <c r="S33" s="2"/>
      <c r="T33" s="44"/>
      <c r="U33" s="2"/>
      <c r="V33" s="268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 x14ac:dyDescent="0.4">
      <c r="B34" s="265"/>
      <c r="C34" s="266"/>
      <c r="D34" s="44"/>
      <c r="E34" s="44"/>
      <c r="F34" s="2"/>
      <c r="G34" s="2"/>
      <c r="H34" s="44"/>
      <c r="I34" s="2"/>
      <c r="J34" s="2"/>
      <c r="K34" s="44"/>
      <c r="L34" s="2"/>
      <c r="M34" s="2" t="s">
        <v>75</v>
      </c>
      <c r="N34" s="2"/>
      <c r="O34" s="2">
        <v>1</v>
      </c>
      <c r="P34" s="2"/>
      <c r="Q34" s="44"/>
      <c r="R34" s="2"/>
      <c r="S34" s="2"/>
      <c r="T34" s="44"/>
      <c r="U34" s="2"/>
      <c r="V34" s="268"/>
      <c r="W34" s="86">
        <f>Y29*2+Y30*7+Y31*1+Y32*0+Y33*0+Y34*8</f>
        <v>36.1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68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69"/>
      <c r="W36" s="87">
        <f>W30*4+W34*4+W32*9</f>
        <v>888.9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3</v>
      </c>
      <c r="C37" s="266"/>
      <c r="D37" s="31" t="str">
        <f>'114.3月菜單'!R21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67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 x14ac:dyDescent="0.4">
      <c r="B38" s="36" t="s">
        <v>8</v>
      </c>
      <c r="C38" s="266"/>
      <c r="D38" s="2"/>
      <c r="E38" s="2"/>
      <c r="F38" s="2"/>
      <c r="G38" s="29"/>
      <c r="H38" s="95"/>
      <c r="I38" s="9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68"/>
      <c r="W38" s="86"/>
      <c r="X38" s="37"/>
      <c r="Y38" s="38"/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21</v>
      </c>
      <c r="C39" s="266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68"/>
      <c r="W39" s="39"/>
      <c r="X39" s="40"/>
      <c r="Y39" s="38"/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66"/>
      <c r="D40" s="2"/>
      <c r="E40" s="2"/>
      <c r="F40" s="2"/>
      <c r="G40" s="2"/>
      <c r="H40" s="2"/>
      <c r="I40" s="2"/>
      <c r="J40" s="2"/>
      <c r="K40" s="2"/>
      <c r="L40" s="2"/>
      <c r="M40" s="2"/>
      <c r="N40" s="83"/>
      <c r="O40" s="2"/>
      <c r="P40" s="2"/>
      <c r="Q40" s="2"/>
      <c r="R40" s="2"/>
      <c r="S40" s="2"/>
      <c r="T40" s="2"/>
      <c r="U40" s="2"/>
      <c r="V40" s="268"/>
      <c r="W40" s="86"/>
      <c r="X40" s="40"/>
      <c r="Y40" s="38"/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65" t="s">
        <v>55</v>
      </c>
      <c r="C41" s="266"/>
      <c r="D41" s="2"/>
      <c r="E41" s="2"/>
      <c r="F41" s="2"/>
      <c r="G41" s="2"/>
      <c r="H41" s="2"/>
      <c r="I41" s="2"/>
      <c r="J41" s="2"/>
      <c r="K41" s="2"/>
      <c r="L41" s="2"/>
      <c r="M41" s="2"/>
      <c r="N41" s="44"/>
      <c r="O41" s="2"/>
      <c r="P41" s="2"/>
      <c r="Q41" s="2"/>
      <c r="R41" s="2"/>
      <c r="S41" s="2"/>
      <c r="T41" s="2"/>
      <c r="U41" s="2"/>
      <c r="V41" s="268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 x14ac:dyDescent="0.4">
      <c r="B42" s="265"/>
      <c r="C42" s="266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68"/>
      <c r="W42" s="86"/>
      <c r="X42" s="79"/>
      <c r="Y42" s="45"/>
      <c r="Z42" s="14"/>
      <c r="AA42" s="15" t="s">
        <v>35</v>
      </c>
      <c r="AE42" s="15">
        <f>AB42*15</f>
        <v>0</v>
      </c>
      <c r="AG42" s="88"/>
    </row>
    <row r="43" spans="2:33" ht="27.9" customHeight="1" x14ac:dyDescent="0.3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68"/>
      <c r="W43" s="39"/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106"/>
      <c r="C44" s="143"/>
      <c r="D44" s="144"/>
      <c r="E44" s="144"/>
      <c r="F44" s="145"/>
      <c r="G44" s="145"/>
      <c r="H44" s="144"/>
      <c r="I44" s="145"/>
      <c r="J44" s="145"/>
      <c r="K44" s="141"/>
      <c r="L44" s="142"/>
      <c r="M44" s="142"/>
      <c r="N44" s="141"/>
      <c r="O44" s="142"/>
      <c r="P44" s="142"/>
      <c r="Q44" s="141"/>
      <c r="R44" s="142"/>
      <c r="S44" s="142"/>
      <c r="T44" s="141"/>
      <c r="U44" s="142"/>
      <c r="V44" s="279"/>
      <c r="W44" s="146"/>
      <c r="X44" s="147"/>
      <c r="Y44" s="148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80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80"/>
      <c r="X45" s="280"/>
      <c r="Y45" s="280"/>
      <c r="Z45" s="73"/>
      <c r="AB45" s="55"/>
    </row>
    <row r="46" spans="2:33" x14ac:dyDescent="0.3">
      <c r="B46" s="55"/>
      <c r="C46" s="60"/>
      <c r="D46" s="274"/>
      <c r="E46" s="274"/>
      <c r="F46" s="275"/>
      <c r="G46" s="275"/>
      <c r="H46" s="74"/>
      <c r="K46" s="74"/>
      <c r="N46" s="74"/>
      <c r="Q46" s="74"/>
      <c r="T46" s="74"/>
    </row>
  </sheetData>
  <mergeCells count="20"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H46"/>
  <sheetViews>
    <sheetView zoomScale="60" workbookViewId="0">
      <selection activeCell="N10" sqref="N10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 x14ac:dyDescent="0.7">
      <c r="B1" s="270" t="s">
        <v>289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"/>
      <c r="AB1" s="5"/>
    </row>
    <row r="2" spans="2:34" s="4" customFormat="1" ht="9.75" customHeight="1" x14ac:dyDescent="0.6">
      <c r="B2" s="271"/>
      <c r="C2" s="272"/>
      <c r="D2" s="272"/>
      <c r="E2" s="272"/>
      <c r="F2" s="272"/>
      <c r="G2" s="272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 x14ac:dyDescent="0.6">
      <c r="B3" s="80" t="s">
        <v>43</v>
      </c>
      <c r="C3" s="9"/>
      <c r="D3" s="10"/>
      <c r="E3" s="10"/>
      <c r="F3" s="10"/>
      <c r="G3" s="273" t="s">
        <v>92</v>
      </c>
      <c r="H3" s="273"/>
      <c r="I3" s="273"/>
      <c r="J3" s="273"/>
      <c r="K3" s="273"/>
      <c r="L3" s="273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 x14ac:dyDescent="0.3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 x14ac:dyDescent="0.4">
      <c r="B5" s="30">
        <v>3</v>
      </c>
      <c r="C5" s="266"/>
      <c r="D5" s="31" t="str">
        <f>'114.3月菜單'!B30</f>
        <v>香Q米飯</v>
      </c>
      <c r="E5" s="31" t="s">
        <v>15</v>
      </c>
      <c r="F5" s="1" t="s">
        <v>16</v>
      </c>
      <c r="G5" s="31" t="str">
        <f>'114.3月菜單'!B31</f>
        <v>烤雞排</v>
      </c>
      <c r="H5" s="31" t="s">
        <v>66</v>
      </c>
      <c r="I5" s="1" t="s">
        <v>16</v>
      </c>
      <c r="J5" s="31" t="str">
        <f>'114.3月菜單'!B32</f>
        <v>胡蘿蔔炒蛋</v>
      </c>
      <c r="K5" s="31" t="s">
        <v>17</v>
      </c>
      <c r="L5" s="1" t="s">
        <v>16</v>
      </c>
      <c r="M5" s="31" t="str">
        <f>'114.3月菜單'!B33</f>
        <v>高麗菜培根</v>
      </c>
      <c r="N5" s="31" t="s">
        <v>17</v>
      </c>
      <c r="O5" s="1" t="s">
        <v>16</v>
      </c>
      <c r="P5" s="31" t="str">
        <f>'114.3月菜單'!B34</f>
        <v>季節蔬菜</v>
      </c>
      <c r="Q5" s="31" t="s">
        <v>18</v>
      </c>
      <c r="R5" s="1" t="s">
        <v>16</v>
      </c>
      <c r="S5" s="31" t="str">
        <f>'114.3月菜單'!B35</f>
        <v>味噌豆腐湯</v>
      </c>
      <c r="T5" s="31" t="s">
        <v>17</v>
      </c>
      <c r="U5" s="1" t="s">
        <v>16</v>
      </c>
      <c r="V5" s="267"/>
      <c r="W5" s="32" t="s">
        <v>44</v>
      </c>
      <c r="X5" s="33" t="s">
        <v>19</v>
      </c>
      <c r="Y5" s="34">
        <v>6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 x14ac:dyDescent="0.4">
      <c r="B6" s="36" t="s">
        <v>8</v>
      </c>
      <c r="C6" s="266"/>
      <c r="D6" s="2" t="s">
        <v>24</v>
      </c>
      <c r="E6" s="2"/>
      <c r="F6" s="2">
        <v>120</v>
      </c>
      <c r="G6" s="2" t="s">
        <v>184</v>
      </c>
      <c r="H6" s="2"/>
      <c r="I6" s="2">
        <v>70</v>
      </c>
      <c r="J6" s="2" t="s">
        <v>185</v>
      </c>
      <c r="K6" s="2"/>
      <c r="L6" s="2">
        <v>40</v>
      </c>
      <c r="M6" s="2" t="s">
        <v>186</v>
      </c>
      <c r="N6" s="2"/>
      <c r="O6" s="2">
        <v>60</v>
      </c>
      <c r="P6" s="2" t="s">
        <v>59</v>
      </c>
      <c r="Q6" s="2"/>
      <c r="R6" s="2">
        <v>120</v>
      </c>
      <c r="S6" s="2" t="s">
        <v>279</v>
      </c>
      <c r="T6" s="2"/>
      <c r="U6" s="2">
        <v>1</v>
      </c>
      <c r="V6" s="268"/>
      <c r="W6" s="88">
        <f>Y5*15+Y6*0+Y7*5+Y8*0+Y9*15+Y10*12+15</f>
        <v>115.5</v>
      </c>
      <c r="X6" s="37" t="s">
        <v>25</v>
      </c>
      <c r="Y6" s="38">
        <v>3</v>
      </c>
      <c r="Z6" s="14"/>
      <c r="AA6" s="16"/>
      <c r="AC6" s="16"/>
      <c r="AD6" s="16"/>
      <c r="AE6" s="16"/>
      <c r="AF6" s="16"/>
      <c r="AG6" s="77"/>
    </row>
    <row r="7" spans="2:34" ht="27.9" customHeight="1" x14ac:dyDescent="0.4">
      <c r="B7" s="36">
        <v>24</v>
      </c>
      <c r="C7" s="266"/>
      <c r="D7" s="2"/>
      <c r="E7" s="2"/>
      <c r="F7" s="2"/>
      <c r="G7" s="2"/>
      <c r="H7" s="2"/>
      <c r="I7" s="2"/>
      <c r="J7" s="2" t="s">
        <v>97</v>
      </c>
      <c r="K7" s="2"/>
      <c r="L7" s="2">
        <v>30</v>
      </c>
      <c r="M7" s="2" t="s">
        <v>187</v>
      </c>
      <c r="N7" s="2"/>
      <c r="O7" s="2">
        <v>10</v>
      </c>
      <c r="P7" s="2"/>
      <c r="Q7" s="2"/>
      <c r="R7" s="2"/>
      <c r="S7" s="2" t="s">
        <v>124</v>
      </c>
      <c r="T7" s="2"/>
      <c r="U7" s="2">
        <v>30</v>
      </c>
      <c r="V7" s="268"/>
      <c r="W7" s="39" t="s">
        <v>46</v>
      </c>
      <c r="X7" s="40" t="s">
        <v>27</v>
      </c>
      <c r="Y7" s="38">
        <v>2.1</v>
      </c>
      <c r="AA7" s="41"/>
      <c r="AC7" s="42"/>
      <c r="AD7" s="16"/>
      <c r="AE7" s="16"/>
      <c r="AF7" s="43"/>
      <c r="AG7" s="77"/>
    </row>
    <row r="8" spans="2:34" ht="27.9" customHeight="1" x14ac:dyDescent="0.4">
      <c r="B8" s="36" t="s">
        <v>10</v>
      </c>
      <c r="C8" s="266"/>
      <c r="D8" s="2"/>
      <c r="E8" s="44"/>
      <c r="F8" s="2"/>
      <c r="G8" s="2"/>
      <c r="H8" s="2"/>
      <c r="I8" s="2"/>
      <c r="J8" s="2"/>
      <c r="K8" s="44"/>
      <c r="L8" s="2"/>
      <c r="M8" s="2"/>
      <c r="N8" s="83"/>
      <c r="O8" s="2"/>
      <c r="P8" s="2"/>
      <c r="Q8" s="44"/>
      <c r="R8" s="2"/>
      <c r="S8" s="2" t="s">
        <v>98</v>
      </c>
      <c r="T8" s="44"/>
      <c r="U8" s="2">
        <v>1</v>
      </c>
      <c r="V8" s="268"/>
      <c r="W8" s="86">
        <f>Y5*0+Y6*5+Y7*0+Y8*5+Y9*0+Y10*4</f>
        <v>30</v>
      </c>
      <c r="X8" s="40" t="s">
        <v>30</v>
      </c>
      <c r="Y8" s="38">
        <v>3</v>
      </c>
      <c r="Z8" s="14"/>
      <c r="AC8" s="16"/>
      <c r="AD8" s="16"/>
      <c r="AE8" s="16"/>
      <c r="AF8" s="16"/>
      <c r="AG8" s="77"/>
      <c r="AH8"/>
    </row>
    <row r="9" spans="2:34" ht="27.9" customHeight="1" x14ac:dyDescent="0.3">
      <c r="B9" s="265" t="s">
        <v>37</v>
      </c>
      <c r="C9" s="266"/>
      <c r="D9" s="44"/>
      <c r="E9" s="44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83"/>
      <c r="U9" s="2"/>
      <c r="V9" s="268"/>
      <c r="W9" s="39" t="s">
        <v>47</v>
      </c>
      <c r="X9" s="40" t="s">
        <v>33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 x14ac:dyDescent="0.4">
      <c r="B10" s="265"/>
      <c r="C10" s="266"/>
      <c r="D10" s="44"/>
      <c r="E10" s="44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68"/>
      <c r="W10" s="86">
        <f>Y5*2+Y6*7+Y7*1+Y8*0+Y9*0+Y10*8</f>
        <v>35.1</v>
      </c>
      <c r="X10" s="79" t="s">
        <v>42</v>
      </c>
      <c r="Y10" s="45">
        <v>0</v>
      </c>
      <c r="Z10" s="14"/>
      <c r="AG10" s="88"/>
    </row>
    <row r="11" spans="2:34" ht="27.9" customHeight="1" x14ac:dyDescent="0.3">
      <c r="B11" s="46" t="s">
        <v>36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68"/>
      <c r="W11" s="39" t="s">
        <v>12</v>
      </c>
      <c r="X11" s="48"/>
      <c r="Y11" s="38"/>
      <c r="AG11" s="75"/>
    </row>
    <row r="12" spans="2:34" ht="27.9" customHeight="1" x14ac:dyDescent="0.4">
      <c r="B12" s="49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69"/>
      <c r="W12" s="87">
        <f>W6*4+W10*4+W8*9</f>
        <v>872.4</v>
      </c>
      <c r="X12" s="52"/>
      <c r="Y12" s="53"/>
      <c r="Z12" s="14"/>
      <c r="AC12" s="51"/>
      <c r="AD12" s="51"/>
      <c r="AE12" s="51"/>
      <c r="AG12" s="89"/>
    </row>
    <row r="13" spans="2:34" s="35" customFormat="1" ht="27.9" customHeight="1" x14ac:dyDescent="0.4">
      <c r="B13" s="30">
        <v>3</v>
      </c>
      <c r="C13" s="266"/>
      <c r="D13" s="31" t="str">
        <f>'114.3月菜單'!F30</f>
        <v>炒米粉</v>
      </c>
      <c r="E13" s="31" t="s">
        <v>79</v>
      </c>
      <c r="F13" s="31"/>
      <c r="G13" s="31" t="str">
        <f>'114.3月菜單'!F31</f>
        <v>咕咾肉</v>
      </c>
      <c r="H13" s="31" t="s">
        <v>60</v>
      </c>
      <c r="I13" s="31"/>
      <c r="J13" s="31" t="str">
        <f>'114.3月菜單'!F32</f>
        <v>滷五香豆干*2</v>
      </c>
      <c r="K13" s="31" t="s">
        <v>17</v>
      </c>
      <c r="L13" s="31"/>
      <c r="M13" s="31" t="str">
        <f>'114.3月菜單'!F33</f>
        <v>什錦大白彩頭羹</v>
      </c>
      <c r="N13" s="31" t="s">
        <v>112</v>
      </c>
      <c r="O13" s="31"/>
      <c r="P13" s="31" t="str">
        <f>'114.3月菜單'!F34</f>
        <v>季節蔬菜</v>
      </c>
      <c r="Q13" s="31" t="s">
        <v>18</v>
      </c>
      <c r="R13" s="31"/>
      <c r="S13" s="31" t="str">
        <f>'114.3月菜單'!F35</f>
        <v>小丸子湯</v>
      </c>
      <c r="T13" s="31" t="s">
        <v>17</v>
      </c>
      <c r="U13" s="31"/>
      <c r="V13" s="267"/>
      <c r="W13" s="32" t="s">
        <v>44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 x14ac:dyDescent="0.4">
      <c r="B14" s="36" t="s">
        <v>8</v>
      </c>
      <c r="C14" s="266"/>
      <c r="D14" s="2" t="s">
        <v>104</v>
      </c>
      <c r="E14" s="2"/>
      <c r="F14" s="2">
        <v>3</v>
      </c>
      <c r="G14" s="2" t="s">
        <v>80</v>
      </c>
      <c r="H14" s="2"/>
      <c r="I14" s="2">
        <v>60</v>
      </c>
      <c r="J14" s="2" t="s">
        <v>139</v>
      </c>
      <c r="K14" s="2"/>
      <c r="L14" s="2" t="s">
        <v>140</v>
      </c>
      <c r="M14" s="2" t="s">
        <v>56</v>
      </c>
      <c r="N14" s="2"/>
      <c r="O14" s="2">
        <v>20</v>
      </c>
      <c r="P14" s="2" t="s">
        <v>59</v>
      </c>
      <c r="Q14" s="2"/>
      <c r="R14" s="2">
        <v>120</v>
      </c>
      <c r="S14" s="68" t="s">
        <v>292</v>
      </c>
      <c r="T14" s="2"/>
      <c r="U14" s="2">
        <v>10</v>
      </c>
      <c r="V14" s="268"/>
      <c r="W14" s="88">
        <f>Y13*15+Y14*0+Y15*5+Y16*0+Y17*15+Y18*12+15</f>
        <v>115.5</v>
      </c>
      <c r="X14" s="37" t="s">
        <v>25</v>
      </c>
      <c r="Y14" s="38">
        <v>3.2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 x14ac:dyDescent="0.4">
      <c r="B15" s="36">
        <v>25</v>
      </c>
      <c r="C15" s="266"/>
      <c r="D15" s="2" t="s">
        <v>105</v>
      </c>
      <c r="E15" s="2"/>
      <c r="F15" s="2">
        <v>0.5</v>
      </c>
      <c r="G15" s="2"/>
      <c r="H15" s="2"/>
      <c r="I15" s="2"/>
      <c r="J15" s="2"/>
      <c r="K15" s="2"/>
      <c r="L15" s="2"/>
      <c r="M15" s="2" t="s">
        <v>91</v>
      </c>
      <c r="N15" s="2"/>
      <c r="O15" s="2">
        <v>10</v>
      </c>
      <c r="P15" s="2"/>
      <c r="Q15" s="2"/>
      <c r="R15" s="2"/>
      <c r="S15" s="2"/>
      <c r="T15" s="2"/>
      <c r="U15" s="2"/>
      <c r="V15" s="268"/>
      <c r="W15" s="39" t="s">
        <v>46</v>
      </c>
      <c r="X15" s="40" t="s">
        <v>27</v>
      </c>
      <c r="Y15" s="38">
        <v>2.1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5"/>
    </row>
    <row r="16" spans="2:34" ht="27.9" customHeight="1" x14ac:dyDescent="0.4">
      <c r="B16" s="36" t="s">
        <v>10</v>
      </c>
      <c r="C16" s="266"/>
      <c r="D16" s="2" t="s">
        <v>102</v>
      </c>
      <c r="E16" s="2"/>
      <c r="F16" s="2">
        <v>35</v>
      </c>
      <c r="G16" s="2"/>
      <c r="H16" s="44"/>
      <c r="I16" s="2"/>
      <c r="J16" s="2"/>
      <c r="K16" s="44"/>
      <c r="L16" s="2"/>
      <c r="M16" s="2" t="s">
        <v>97</v>
      </c>
      <c r="N16" s="83"/>
      <c r="O16" s="2">
        <v>3</v>
      </c>
      <c r="P16" s="2"/>
      <c r="Q16" s="44"/>
      <c r="R16" s="2"/>
      <c r="S16" s="2"/>
      <c r="T16" s="2"/>
      <c r="U16" s="2"/>
      <c r="V16" s="268"/>
      <c r="W16" s="86">
        <f>Y13*0+Y14*5+Y15*0+Y16*5+Y17*0+Y18*4</f>
        <v>31</v>
      </c>
      <c r="X16" s="40" t="s">
        <v>30</v>
      </c>
      <c r="Y16" s="38">
        <v>3</v>
      </c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8"/>
    </row>
    <row r="17" spans="2:33" ht="27.9" customHeight="1" x14ac:dyDescent="0.3">
      <c r="B17" s="265" t="s">
        <v>38</v>
      </c>
      <c r="C17" s="266"/>
      <c r="D17" s="85" t="s">
        <v>97</v>
      </c>
      <c r="E17" s="44"/>
      <c r="F17" s="2">
        <v>1</v>
      </c>
      <c r="G17" s="2"/>
      <c r="H17" s="44"/>
      <c r="I17" s="2"/>
      <c r="J17" s="2"/>
      <c r="K17" s="44"/>
      <c r="L17" s="2"/>
      <c r="M17" s="2" t="s">
        <v>75</v>
      </c>
      <c r="N17" s="44"/>
      <c r="O17" s="2">
        <v>1</v>
      </c>
      <c r="P17" s="2"/>
      <c r="Q17" s="44"/>
      <c r="R17" s="2"/>
      <c r="S17" s="2"/>
      <c r="T17" s="83"/>
      <c r="U17" s="2"/>
      <c r="V17" s="268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 x14ac:dyDescent="0.4">
      <c r="B18" s="265"/>
      <c r="C18" s="266"/>
      <c r="D18" s="2" t="s">
        <v>188</v>
      </c>
      <c r="E18" s="44"/>
      <c r="F18" s="2">
        <v>135</v>
      </c>
      <c r="G18" s="2"/>
      <c r="H18" s="44"/>
      <c r="I18" s="2"/>
      <c r="J18" s="2"/>
      <c r="K18" s="44"/>
      <c r="L18" s="2"/>
      <c r="M18" s="2" t="s">
        <v>141</v>
      </c>
      <c r="N18" s="44"/>
      <c r="O18" s="2">
        <v>30</v>
      </c>
      <c r="P18" s="2"/>
      <c r="Q18" s="44"/>
      <c r="R18" s="2"/>
      <c r="S18" s="2"/>
      <c r="T18" s="44"/>
      <c r="U18" s="2"/>
      <c r="V18" s="268"/>
      <c r="W18" s="86">
        <f>Y13*2+Y14*7+Y15*1+Y16*0+Y17*0+Y18*8</f>
        <v>36.500000000000007</v>
      </c>
      <c r="X18" s="79" t="s">
        <v>42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36</v>
      </c>
      <c r="C19" s="47"/>
      <c r="D19" s="85" t="s">
        <v>100</v>
      </c>
      <c r="E19" s="44"/>
      <c r="F19" s="2">
        <v>10</v>
      </c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68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 x14ac:dyDescent="0.4">
      <c r="B20" s="49"/>
      <c r="C20" s="50"/>
      <c r="D20" s="85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69"/>
      <c r="W20" s="87">
        <f>W14*4+W18*4+W16*9</f>
        <v>887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 x14ac:dyDescent="0.4">
      <c r="B21" s="30">
        <v>3</v>
      </c>
      <c r="C21" s="266"/>
      <c r="D21" s="31" t="str">
        <f>'114.3月菜單'!J30</f>
        <v>香Q米飯</v>
      </c>
      <c r="E21" s="31" t="s">
        <v>15</v>
      </c>
      <c r="F21" s="31"/>
      <c r="G21" s="31" t="str">
        <f>'114.3月菜單'!J31</f>
        <v>新鮮肉排</v>
      </c>
      <c r="H21" s="31" t="s">
        <v>114</v>
      </c>
      <c r="I21" s="31"/>
      <c r="J21" s="31" t="str">
        <f>'114.3月菜單'!J32</f>
        <v>川味豆腐</v>
      </c>
      <c r="K21" s="31" t="s">
        <v>17</v>
      </c>
      <c r="L21" s="31"/>
      <c r="M21" s="31" t="str">
        <f>'114.3月菜單'!J33</f>
        <v>鮮味抄手</v>
      </c>
      <c r="N21" s="31" t="s">
        <v>15</v>
      </c>
      <c r="O21" s="31"/>
      <c r="P21" s="31" t="str">
        <f>'114.3月菜單'!J34</f>
        <v>季節蔬菜</v>
      </c>
      <c r="Q21" s="31" t="s">
        <v>18</v>
      </c>
      <c r="R21" s="31"/>
      <c r="S21" s="31" t="str">
        <f>'114.3月菜單'!J35</f>
        <v>筍仔肉絲湯</v>
      </c>
      <c r="T21" s="31" t="s">
        <v>17</v>
      </c>
      <c r="U21" s="31"/>
      <c r="V21" s="267"/>
      <c r="W21" s="32" t="s">
        <v>44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 x14ac:dyDescent="0.55000000000000004">
      <c r="B22" s="36" t="s">
        <v>8</v>
      </c>
      <c r="C22" s="266"/>
      <c r="D22" s="2" t="s">
        <v>24</v>
      </c>
      <c r="E22" s="2"/>
      <c r="F22" s="2">
        <v>120</v>
      </c>
      <c r="G22" s="2" t="s">
        <v>113</v>
      </c>
      <c r="H22" s="2"/>
      <c r="I22" s="2">
        <v>60</v>
      </c>
      <c r="J22" s="2" t="s">
        <v>124</v>
      </c>
      <c r="K22" s="2"/>
      <c r="L22" s="2">
        <v>65</v>
      </c>
      <c r="M22" s="2" t="s">
        <v>189</v>
      </c>
      <c r="N22" s="2"/>
      <c r="O22" s="2">
        <v>30</v>
      </c>
      <c r="P22" s="2" t="s">
        <v>59</v>
      </c>
      <c r="Q22" s="2"/>
      <c r="R22" s="2">
        <v>120</v>
      </c>
      <c r="S22" s="68" t="s">
        <v>280</v>
      </c>
      <c r="T22" s="2"/>
      <c r="U22" s="2">
        <v>30</v>
      </c>
      <c r="V22" s="268"/>
      <c r="W22" s="88">
        <f>Y21*15+Y22*0+Y23*5+Y24*0+Y25*15+Y26*12+15</f>
        <v>112.5</v>
      </c>
      <c r="X22" s="37" t="s">
        <v>25</v>
      </c>
      <c r="Y22" s="38">
        <v>3.1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26</v>
      </c>
      <c r="C23" s="266"/>
      <c r="D23" s="2"/>
      <c r="E23" s="2"/>
      <c r="F23" s="2"/>
      <c r="G23" s="2"/>
      <c r="H23" s="2"/>
      <c r="I23" s="2"/>
      <c r="J23" s="2" t="s">
        <v>77</v>
      </c>
      <c r="K23" s="2"/>
      <c r="L23" s="2">
        <v>3</v>
      </c>
      <c r="M23" s="2" t="s">
        <v>190</v>
      </c>
      <c r="N23" s="2"/>
      <c r="O23" s="2">
        <v>1</v>
      </c>
      <c r="P23" s="2"/>
      <c r="Q23" s="2"/>
      <c r="R23" s="2"/>
      <c r="S23" s="2" t="s">
        <v>164</v>
      </c>
      <c r="T23" s="2"/>
      <c r="U23" s="2">
        <v>10</v>
      </c>
      <c r="V23" s="268"/>
      <c r="W23" s="39" t="s">
        <v>46</v>
      </c>
      <c r="X23" s="40" t="s">
        <v>27</v>
      </c>
      <c r="Y23" s="38">
        <v>1.5</v>
      </c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5"/>
    </row>
    <row r="24" spans="2:33" s="56" customFormat="1" ht="27.9" customHeight="1" x14ac:dyDescent="0.55000000000000004">
      <c r="B24" s="36" t="s">
        <v>10</v>
      </c>
      <c r="C24" s="266"/>
      <c r="D24" s="2"/>
      <c r="E24" s="44"/>
      <c r="F24" s="2"/>
      <c r="G24" s="2"/>
      <c r="H24" s="44"/>
      <c r="I24" s="2"/>
      <c r="J24" s="2"/>
      <c r="K24" s="44"/>
      <c r="L24" s="2"/>
      <c r="M24" s="2"/>
      <c r="N24" s="83"/>
      <c r="O24" s="2"/>
      <c r="P24" s="2"/>
      <c r="Q24" s="44"/>
      <c r="R24" s="2"/>
      <c r="S24" s="2"/>
      <c r="T24" s="2"/>
      <c r="U24" s="2"/>
      <c r="V24" s="268"/>
      <c r="W24" s="86">
        <f>Y21*0+Y22*5+Y23*0+Y24*5+Y25*0+Y26*4</f>
        <v>30.5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65" t="s">
        <v>39</v>
      </c>
      <c r="C25" s="266"/>
      <c r="D25" s="44"/>
      <c r="E25" s="44"/>
      <c r="F25" s="2"/>
      <c r="G25" s="2"/>
      <c r="H25" s="44"/>
      <c r="I25" s="2"/>
      <c r="J25" s="2"/>
      <c r="K25" s="44"/>
      <c r="L25" s="2"/>
      <c r="M25" s="2"/>
      <c r="N25" s="2"/>
      <c r="O25" s="2"/>
      <c r="P25" s="2"/>
      <c r="Q25" s="44"/>
      <c r="R25" s="2"/>
      <c r="S25" s="2"/>
      <c r="T25" s="83"/>
      <c r="U25" s="2"/>
      <c r="V25" s="268"/>
      <c r="W25" s="39" t="s">
        <v>47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 x14ac:dyDescent="0.55000000000000004">
      <c r="B26" s="265"/>
      <c r="C26" s="266"/>
      <c r="D26" s="44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68"/>
      <c r="W26" s="86">
        <f>Y21*2+Y22*7+Y23*1+Y24*0+Y25*0+Y26*8</f>
        <v>35.200000000000003</v>
      </c>
      <c r="X26" s="79" t="s">
        <v>42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46" t="s">
        <v>36</v>
      </c>
      <c r="C27" s="47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68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x14ac:dyDescent="0.55000000000000004">
      <c r="B28" s="49"/>
      <c r="C28" s="50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69"/>
      <c r="W28" s="87">
        <f>W22*4+W26*4+W24*9</f>
        <v>865.3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 x14ac:dyDescent="0.4">
      <c r="B29" s="30">
        <v>3</v>
      </c>
      <c r="C29" s="266"/>
      <c r="D29" s="31" t="str">
        <f>'114.3月菜單'!N30</f>
        <v>香Q米飯</v>
      </c>
      <c r="E29" s="31" t="s">
        <v>15</v>
      </c>
      <c r="F29" s="1"/>
      <c r="G29" s="90" t="str">
        <f>'114.3月菜單'!N31</f>
        <v>花瓜雞丁</v>
      </c>
      <c r="H29" s="31" t="s">
        <v>17</v>
      </c>
      <c r="I29" s="1"/>
      <c r="J29" s="31" t="str">
        <f>'114.3月菜單'!N32</f>
        <v>柳葉魚X1</v>
      </c>
      <c r="K29" s="31" t="s">
        <v>191</v>
      </c>
      <c r="L29" s="1"/>
      <c r="M29" s="31" t="str">
        <f>'114.3月菜單'!N33</f>
        <v>玉米三色</v>
      </c>
      <c r="N29" s="31" t="s">
        <v>17</v>
      </c>
      <c r="O29" s="1"/>
      <c r="P29" s="31" t="str">
        <f>'114.3月菜單'!N34</f>
        <v>季節蔬菜</v>
      </c>
      <c r="Q29" s="31" t="s">
        <v>18</v>
      </c>
      <c r="R29" s="1"/>
      <c r="S29" s="31" t="str">
        <f>'114.3月菜單'!N35</f>
        <v>針菇蛋花湯</v>
      </c>
      <c r="T29" s="31" t="s">
        <v>17</v>
      </c>
      <c r="U29" s="1"/>
      <c r="V29" s="267"/>
      <c r="W29" s="32" t="s">
        <v>44</v>
      </c>
      <c r="X29" s="33" t="s">
        <v>19</v>
      </c>
      <c r="Y29" s="34">
        <v>6.4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 x14ac:dyDescent="0.4">
      <c r="B30" s="36" t="s">
        <v>8</v>
      </c>
      <c r="C30" s="266"/>
      <c r="D30" s="2" t="s">
        <v>24</v>
      </c>
      <c r="E30" s="2"/>
      <c r="F30" s="2">
        <v>120</v>
      </c>
      <c r="G30" s="2" t="s">
        <v>260</v>
      </c>
      <c r="H30" s="2"/>
      <c r="I30" s="2">
        <v>70</v>
      </c>
      <c r="J30" s="2" t="s">
        <v>192</v>
      </c>
      <c r="K30" s="2"/>
      <c r="L30" s="2" t="s">
        <v>193</v>
      </c>
      <c r="M30" s="2" t="s">
        <v>161</v>
      </c>
      <c r="N30" s="2"/>
      <c r="O30" s="2">
        <v>40</v>
      </c>
      <c r="P30" s="2" t="s">
        <v>59</v>
      </c>
      <c r="Q30" s="2"/>
      <c r="R30" s="2">
        <v>120</v>
      </c>
      <c r="S30" s="2" t="s">
        <v>74</v>
      </c>
      <c r="T30" s="2"/>
      <c r="U30" s="2">
        <v>30</v>
      </c>
      <c r="V30" s="268"/>
      <c r="W30" s="88">
        <f>Y29*15+Y30*0+Y31*5+Y32*0+Y33*15+Y34*12+15</f>
        <v>121</v>
      </c>
      <c r="X30" s="37" t="s">
        <v>25</v>
      </c>
      <c r="Y30" s="38">
        <v>2.9</v>
      </c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 x14ac:dyDescent="0.4">
      <c r="B31" s="36">
        <v>27</v>
      </c>
      <c r="C31" s="266"/>
      <c r="D31" s="2"/>
      <c r="E31" s="2"/>
      <c r="F31" s="2"/>
      <c r="G31" s="2" t="s">
        <v>281</v>
      </c>
      <c r="H31" s="2"/>
      <c r="I31" s="2">
        <v>10</v>
      </c>
      <c r="J31" s="2"/>
      <c r="K31" s="2"/>
      <c r="L31" s="2"/>
      <c r="M31" s="2" t="s">
        <v>162</v>
      </c>
      <c r="N31" s="2"/>
      <c r="O31" s="2">
        <v>1</v>
      </c>
      <c r="P31" s="2"/>
      <c r="Q31" s="2"/>
      <c r="R31" s="2"/>
      <c r="S31" s="277" t="s">
        <v>65</v>
      </c>
      <c r="T31" s="278"/>
      <c r="U31" s="2">
        <v>10</v>
      </c>
      <c r="V31" s="268"/>
      <c r="W31" s="39" t="s">
        <v>46</v>
      </c>
      <c r="X31" s="40" t="s">
        <v>27</v>
      </c>
      <c r="Y31" s="38">
        <v>2</v>
      </c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5"/>
    </row>
    <row r="32" spans="2:33" ht="27.9" customHeight="1" x14ac:dyDescent="0.4">
      <c r="B32" s="36" t="s">
        <v>10</v>
      </c>
      <c r="C32" s="266"/>
      <c r="D32" s="2"/>
      <c r="E32" s="2"/>
      <c r="F32" s="2"/>
      <c r="G32" s="2" t="s">
        <v>269</v>
      </c>
      <c r="H32" s="44"/>
      <c r="I32" s="2">
        <v>20</v>
      </c>
      <c r="J32" s="2"/>
      <c r="K32" s="2"/>
      <c r="L32" s="2"/>
      <c r="M32" s="2" t="s">
        <v>163</v>
      </c>
      <c r="N32" s="83"/>
      <c r="O32" s="2">
        <v>3</v>
      </c>
      <c r="P32" s="2"/>
      <c r="Q32" s="44"/>
      <c r="R32" s="2"/>
      <c r="S32" s="2" t="s">
        <v>97</v>
      </c>
      <c r="T32" s="2"/>
      <c r="U32" s="2">
        <v>1</v>
      </c>
      <c r="V32" s="268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8"/>
    </row>
    <row r="33" spans="2:33" ht="27.9" customHeight="1" x14ac:dyDescent="0.3">
      <c r="B33" s="265" t="s">
        <v>40</v>
      </c>
      <c r="C33" s="266"/>
      <c r="D33" s="2"/>
      <c r="E33" s="2"/>
      <c r="F33" s="2"/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 t="s">
        <v>75</v>
      </c>
      <c r="T33" s="2"/>
      <c r="U33" s="2">
        <v>1</v>
      </c>
      <c r="V33" s="268"/>
      <c r="W33" s="39" t="s">
        <v>47</v>
      </c>
      <c r="X33" s="40" t="s">
        <v>33</v>
      </c>
      <c r="Y33" s="38">
        <v>0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 x14ac:dyDescent="0.4">
      <c r="B34" s="265"/>
      <c r="C34" s="266"/>
      <c r="D34" s="2"/>
      <c r="E34" s="2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68"/>
      <c r="W34" s="86">
        <f>Y29*2+Y30*7+Y31*1+Y32*0+Y33*0+Y34*8</f>
        <v>35.1</v>
      </c>
      <c r="X34" s="79" t="s">
        <v>42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36</v>
      </c>
      <c r="C35" s="47"/>
      <c r="D35" s="2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68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 x14ac:dyDescent="0.4">
      <c r="B36" s="49"/>
      <c r="C36" s="50"/>
      <c r="D36" s="2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69"/>
      <c r="W36" s="87">
        <f>W30*4+W34*4+W32*9</f>
        <v>889.9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 x14ac:dyDescent="0.4">
      <c r="B37" s="30">
        <v>3</v>
      </c>
      <c r="C37" s="266"/>
      <c r="D37" s="31" t="str">
        <f>'114.3月菜單'!R30</f>
        <v>不供餐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67"/>
      <c r="W37" s="32"/>
      <c r="X37" s="33"/>
      <c r="Y37" s="34"/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 x14ac:dyDescent="0.4">
      <c r="B38" s="36" t="s">
        <v>8</v>
      </c>
      <c r="C38" s="26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68"/>
      <c r="W38" s="88"/>
      <c r="X38" s="37"/>
      <c r="Y38" s="38"/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 x14ac:dyDescent="0.4">
      <c r="B39" s="36">
        <v>28</v>
      </c>
      <c r="C39" s="266"/>
      <c r="D39" s="2"/>
      <c r="E39" s="2"/>
      <c r="F39" s="2"/>
      <c r="G39" s="2"/>
      <c r="H39" s="2"/>
      <c r="I39" s="2"/>
      <c r="J39" s="2"/>
      <c r="K39" s="2"/>
      <c r="L39" s="2"/>
      <c r="M39" s="2"/>
      <c r="N39" s="83"/>
      <c r="O39" s="2"/>
      <c r="P39" s="2"/>
      <c r="Q39" s="2"/>
      <c r="R39" s="2"/>
      <c r="S39" s="2"/>
      <c r="T39" s="2"/>
      <c r="U39" s="2"/>
      <c r="V39" s="268"/>
      <c r="W39" s="39"/>
      <c r="X39" s="40"/>
      <c r="Y39" s="38"/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 x14ac:dyDescent="0.4">
      <c r="B40" s="36" t="s">
        <v>10</v>
      </c>
      <c r="C40" s="266"/>
      <c r="D40" s="2"/>
      <c r="E40" s="2"/>
      <c r="F40" s="2"/>
      <c r="G40" s="2"/>
      <c r="H40" s="4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68"/>
      <c r="W40" s="86"/>
      <c r="X40" s="40"/>
      <c r="Y40" s="38"/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 x14ac:dyDescent="0.3">
      <c r="B41" s="265" t="s">
        <v>32</v>
      </c>
      <c r="C41" s="266"/>
      <c r="D41" s="2"/>
      <c r="E41" s="2"/>
      <c r="F41" s="2"/>
      <c r="G41" s="2"/>
      <c r="H41" s="44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68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 x14ac:dyDescent="0.4">
      <c r="B42" s="265"/>
      <c r="C42" s="266"/>
      <c r="D42" s="44"/>
      <c r="E42" s="44"/>
      <c r="F42" s="2"/>
      <c r="G42" s="2"/>
      <c r="H42" s="44"/>
      <c r="I42" s="2"/>
      <c r="J42" s="2"/>
      <c r="K42" s="44"/>
      <c r="L42" s="2"/>
      <c r="M42" s="2"/>
      <c r="N42" s="83"/>
      <c r="O42" s="2"/>
      <c r="P42" s="2"/>
      <c r="Q42" s="44"/>
      <c r="R42" s="2"/>
      <c r="S42" s="2"/>
      <c r="T42" s="44"/>
      <c r="U42" s="2"/>
      <c r="V42" s="268"/>
      <c r="W42" s="86"/>
      <c r="X42" s="79"/>
      <c r="Y42" s="45"/>
      <c r="Z42" s="14"/>
      <c r="AA42" s="15" t="s">
        <v>35</v>
      </c>
      <c r="AE42" s="15">
        <f>AB42*15</f>
        <v>0</v>
      </c>
      <c r="AG42" s="88"/>
    </row>
    <row r="43" spans="2:33" ht="27.9" customHeight="1" x14ac:dyDescent="0.3">
      <c r="B43" s="46" t="s">
        <v>36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68"/>
      <c r="W43" s="39"/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 x14ac:dyDescent="0.45">
      <c r="B44" s="106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69"/>
      <c r="W44" s="87"/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73"/>
      <c r="AB45" s="55"/>
    </row>
    <row r="46" spans="2:33" x14ac:dyDescent="0.3">
      <c r="B46" s="55"/>
      <c r="C46" s="60"/>
      <c r="D46" s="274"/>
      <c r="E46" s="274"/>
      <c r="F46" s="274"/>
      <c r="G46" s="274"/>
      <c r="H46" s="74"/>
      <c r="K46" s="74"/>
      <c r="N46" s="74"/>
      <c r="Q46" s="74"/>
      <c r="T46" s="74"/>
    </row>
  </sheetData>
  <mergeCells count="21">
    <mergeCell ref="V29:V36"/>
    <mergeCell ref="S31:T31"/>
    <mergeCell ref="C13:C18"/>
    <mergeCell ref="V13:V20"/>
    <mergeCell ref="B17:B18"/>
    <mergeCell ref="C21:C26"/>
    <mergeCell ref="V21:V28"/>
    <mergeCell ref="B25:B26"/>
    <mergeCell ref="C29:C34"/>
    <mergeCell ref="B33:B34"/>
    <mergeCell ref="B1:Y1"/>
    <mergeCell ref="B2:G2"/>
    <mergeCell ref="C5:C10"/>
    <mergeCell ref="V5:V12"/>
    <mergeCell ref="B9:B10"/>
    <mergeCell ref="G3:L3"/>
    <mergeCell ref="C37:C42"/>
    <mergeCell ref="V37:V44"/>
    <mergeCell ref="B41:B42"/>
    <mergeCell ref="J45:Y45"/>
    <mergeCell ref="D46:G46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H46"/>
  <sheetViews>
    <sheetView zoomScale="60" workbookViewId="0">
      <selection activeCell="Y16" sqref="Y16"/>
    </sheetView>
  </sheetViews>
  <sheetFormatPr defaultColWidth="9" defaultRowHeight="21" x14ac:dyDescent="0.3"/>
  <cols>
    <col min="1" max="1" width="1.88671875" style="15" customWidth="1"/>
    <col min="2" max="2" width="4.88671875" style="168" customWidth="1"/>
    <col min="3" max="3" width="0" style="161" hidden="1" customWidth="1"/>
    <col min="4" max="4" width="18.6640625" style="161" customWidth="1"/>
    <col min="5" max="5" width="5.6640625" style="169" customWidth="1"/>
    <col min="6" max="6" width="9.6640625" style="161" customWidth="1"/>
    <col min="7" max="7" width="18.6640625" style="161" customWidth="1"/>
    <col min="8" max="8" width="5.6640625" style="169" customWidth="1"/>
    <col min="9" max="9" width="9.6640625" style="161" customWidth="1"/>
    <col min="10" max="10" width="18.6640625" style="161" customWidth="1"/>
    <col min="11" max="11" width="5.6640625" style="169" customWidth="1"/>
    <col min="12" max="12" width="9.6640625" style="161" customWidth="1"/>
    <col min="13" max="13" width="18.6640625" style="161" customWidth="1"/>
    <col min="14" max="14" width="5.6640625" style="169" customWidth="1"/>
    <col min="15" max="15" width="9.6640625" style="161" customWidth="1"/>
    <col min="16" max="16" width="18.6640625" style="161" customWidth="1"/>
    <col min="17" max="17" width="5.6640625" style="169" customWidth="1"/>
    <col min="18" max="18" width="9.6640625" style="161" customWidth="1"/>
    <col min="19" max="19" width="18.6640625" style="161" customWidth="1"/>
    <col min="20" max="20" width="5.6640625" style="169" customWidth="1"/>
    <col min="21" max="21" width="9.6640625" style="161" customWidth="1"/>
    <col min="22" max="22" width="5.21875" style="161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61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 x14ac:dyDescent="0.7">
      <c r="B1" s="270" t="s">
        <v>290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3"/>
      <c r="AB1" s="5"/>
    </row>
    <row r="2" spans="2:34" s="4" customFormat="1" ht="9.75" customHeight="1" x14ac:dyDescent="0.6">
      <c r="B2" s="271"/>
      <c r="C2" s="272"/>
      <c r="D2" s="272"/>
      <c r="E2" s="272"/>
      <c r="F2" s="272"/>
      <c r="G2" s="272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 x14ac:dyDescent="0.6">
      <c r="B3" s="80" t="s">
        <v>43</v>
      </c>
      <c r="C3" s="159"/>
      <c r="D3" s="160"/>
      <c r="E3" s="160"/>
      <c r="F3" s="160"/>
      <c r="G3" s="286" t="s">
        <v>231</v>
      </c>
      <c r="H3" s="286"/>
      <c r="I3" s="286"/>
      <c r="J3" s="286"/>
      <c r="K3" s="286"/>
      <c r="L3" s="286"/>
      <c r="M3" s="160"/>
      <c r="N3" s="160"/>
      <c r="O3" s="160"/>
      <c r="P3" s="160"/>
      <c r="Q3" s="160"/>
      <c r="R3" s="160"/>
      <c r="T3" s="160"/>
      <c r="U3" s="160"/>
      <c r="V3" s="160"/>
      <c r="W3" s="11"/>
      <c r="X3" s="12"/>
      <c r="Y3" s="13"/>
      <c r="Z3" s="187"/>
    </row>
    <row r="4" spans="2:34" s="29" customFormat="1" ht="100.2" x14ac:dyDescent="0.3">
      <c r="B4" s="17" t="s">
        <v>0</v>
      </c>
      <c r="C4" s="18" t="s">
        <v>1</v>
      </c>
      <c r="D4" s="19" t="s">
        <v>2</v>
      </c>
      <c r="E4" s="20" t="s">
        <v>41</v>
      </c>
      <c r="F4" s="19"/>
      <c r="G4" s="19" t="s">
        <v>3</v>
      </c>
      <c r="H4" s="20" t="s">
        <v>41</v>
      </c>
      <c r="I4" s="19"/>
      <c r="J4" s="19" t="s">
        <v>4</v>
      </c>
      <c r="K4" s="20" t="s">
        <v>41</v>
      </c>
      <c r="L4" s="21"/>
      <c r="M4" s="19" t="s">
        <v>4</v>
      </c>
      <c r="N4" s="20" t="s">
        <v>41</v>
      </c>
      <c r="O4" s="19"/>
      <c r="P4" s="19" t="s">
        <v>4</v>
      </c>
      <c r="Q4" s="20" t="s">
        <v>41</v>
      </c>
      <c r="R4" s="19"/>
      <c r="S4" s="22" t="s">
        <v>5</v>
      </c>
      <c r="T4" s="20" t="s">
        <v>41</v>
      </c>
      <c r="U4" s="19"/>
      <c r="V4" s="82" t="s">
        <v>48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 x14ac:dyDescent="0.4">
      <c r="B5" s="30">
        <v>3</v>
      </c>
      <c r="C5" s="266"/>
      <c r="D5" s="31" t="str">
        <f>'114.3月菜單'!B39</f>
        <v>香Q米飯</v>
      </c>
      <c r="E5" s="31" t="s">
        <v>15</v>
      </c>
      <c r="F5" s="1" t="s">
        <v>16</v>
      </c>
      <c r="G5" s="31" t="str">
        <f>'114.3月菜單'!B40</f>
        <v>烤雞翅</v>
      </c>
      <c r="H5" s="31" t="s">
        <v>66</v>
      </c>
      <c r="I5" s="1" t="s">
        <v>16</v>
      </c>
      <c r="J5" s="31" t="str">
        <f>'114.3月菜單'!B41</f>
        <v>洋蔥炒蛋</v>
      </c>
      <c r="K5" s="31" t="s">
        <v>17</v>
      </c>
      <c r="L5" s="1" t="s">
        <v>16</v>
      </c>
      <c r="M5" s="31" t="str">
        <f>'114.3月菜單'!B42</f>
        <v>風味魚蛋</v>
      </c>
      <c r="N5" s="31" t="s">
        <v>17</v>
      </c>
      <c r="O5" s="1" t="s">
        <v>16</v>
      </c>
      <c r="P5" s="31" t="str">
        <f>'114.3月菜單'!B43</f>
        <v>季節蔬菜</v>
      </c>
      <c r="Q5" s="31" t="s">
        <v>18</v>
      </c>
      <c r="R5" s="1" t="s">
        <v>16</v>
      </c>
      <c r="S5" s="31" t="str">
        <f>'114.3月菜單'!B44</f>
        <v>酸辣湯</v>
      </c>
      <c r="T5" s="31" t="s">
        <v>271</v>
      </c>
      <c r="U5" s="1" t="s">
        <v>16</v>
      </c>
      <c r="V5" s="267"/>
      <c r="W5" s="32" t="s">
        <v>44</v>
      </c>
      <c r="X5" s="33" t="s">
        <v>19</v>
      </c>
      <c r="Y5" s="34">
        <v>6.5</v>
      </c>
      <c r="Z5" s="161"/>
      <c r="AA5" s="15"/>
      <c r="AB5" s="16"/>
      <c r="AC5" s="15"/>
      <c r="AD5" s="15"/>
      <c r="AE5" s="15"/>
      <c r="AF5" s="15"/>
      <c r="AG5" s="77"/>
    </row>
    <row r="6" spans="2:34" ht="27.9" customHeight="1" x14ac:dyDescent="0.4">
      <c r="B6" s="36" t="s">
        <v>8</v>
      </c>
      <c r="C6" s="266"/>
      <c r="D6" s="2" t="s">
        <v>24</v>
      </c>
      <c r="E6" s="2"/>
      <c r="F6" s="2">
        <v>120</v>
      </c>
      <c r="G6" s="2" t="s">
        <v>132</v>
      </c>
      <c r="H6" s="2"/>
      <c r="I6" s="2">
        <v>70</v>
      </c>
      <c r="J6" s="2" t="s">
        <v>81</v>
      </c>
      <c r="K6" s="2"/>
      <c r="L6" s="2">
        <v>40</v>
      </c>
      <c r="M6" s="2" t="s">
        <v>284</v>
      </c>
      <c r="N6" s="101"/>
      <c r="O6" s="2">
        <v>50</v>
      </c>
      <c r="P6" s="2" t="s">
        <v>59</v>
      </c>
      <c r="Q6" s="2"/>
      <c r="R6" s="2">
        <v>120</v>
      </c>
      <c r="S6" s="2" t="s">
        <v>124</v>
      </c>
      <c r="T6" s="2" t="s">
        <v>121</v>
      </c>
      <c r="U6" s="2">
        <v>20</v>
      </c>
      <c r="V6" s="268"/>
      <c r="W6" s="88">
        <f>Y5*15+Y6*0+Y7*5+Y8*0+Y9*15+Y10*12+15</f>
        <v>121.5</v>
      </c>
      <c r="X6" s="37" t="s">
        <v>25</v>
      </c>
      <c r="Y6" s="38">
        <v>2.9</v>
      </c>
      <c r="Z6" s="187"/>
      <c r="AA6" s="16"/>
      <c r="AC6" s="16"/>
      <c r="AD6" s="16"/>
      <c r="AE6" s="16"/>
      <c r="AF6" s="16"/>
      <c r="AG6" s="77"/>
    </row>
    <row r="7" spans="2:34" ht="27.9" customHeight="1" x14ac:dyDescent="0.4">
      <c r="B7" s="36">
        <v>31</v>
      </c>
      <c r="C7" s="266"/>
      <c r="D7" s="2"/>
      <c r="E7" s="2"/>
      <c r="F7" s="2"/>
      <c r="G7" s="2"/>
      <c r="H7" s="2"/>
      <c r="I7" s="2"/>
      <c r="J7" s="2" t="s">
        <v>65</v>
      </c>
      <c r="K7" s="85"/>
      <c r="L7" s="2">
        <v>30</v>
      </c>
      <c r="M7" s="2" t="s">
        <v>260</v>
      </c>
      <c r="N7" s="92"/>
      <c r="O7" s="2">
        <v>10</v>
      </c>
      <c r="P7" s="2"/>
      <c r="Q7" s="2"/>
      <c r="R7" s="2"/>
      <c r="S7" s="2" t="s">
        <v>272</v>
      </c>
      <c r="T7" s="2" t="s">
        <v>273</v>
      </c>
      <c r="U7" s="2">
        <v>8</v>
      </c>
      <c r="V7" s="268"/>
      <c r="W7" s="39" t="s">
        <v>46</v>
      </c>
      <c r="X7" s="40" t="s">
        <v>27</v>
      </c>
      <c r="Y7" s="38">
        <v>1.8</v>
      </c>
      <c r="AA7" s="41"/>
      <c r="AC7" s="42"/>
      <c r="AD7" s="16"/>
      <c r="AE7" s="16"/>
      <c r="AF7" s="43"/>
      <c r="AG7" s="77"/>
    </row>
    <row r="8" spans="2:34" ht="27.9" customHeight="1" x14ac:dyDescent="0.4">
      <c r="B8" s="36" t="s">
        <v>10</v>
      </c>
      <c r="C8" s="266"/>
      <c r="D8" s="2"/>
      <c r="E8" s="2"/>
      <c r="F8" s="2"/>
      <c r="G8" s="2"/>
      <c r="H8" s="44"/>
      <c r="I8" s="2"/>
      <c r="J8" s="2" t="s">
        <v>97</v>
      </c>
      <c r="K8" s="44"/>
      <c r="L8" s="2">
        <v>10</v>
      </c>
      <c r="M8" s="2" t="s">
        <v>283</v>
      </c>
      <c r="N8" s="149"/>
      <c r="O8" s="2">
        <v>10</v>
      </c>
      <c r="P8" s="2"/>
      <c r="Q8" s="44"/>
      <c r="R8" s="2"/>
      <c r="S8" s="2" t="s">
        <v>75</v>
      </c>
      <c r="T8" s="83"/>
      <c r="U8" s="2">
        <v>1</v>
      </c>
      <c r="V8" s="268"/>
      <c r="W8" s="86">
        <f>Y5*0+Y6*5+Y7*0+Y8*5+Y9*0+Y10*4</f>
        <v>29.5</v>
      </c>
      <c r="X8" s="40" t="s">
        <v>30</v>
      </c>
      <c r="Y8" s="38">
        <v>3</v>
      </c>
      <c r="Z8" s="187"/>
      <c r="AC8" s="16"/>
      <c r="AD8" s="16"/>
      <c r="AE8" s="16"/>
      <c r="AF8" s="16"/>
      <c r="AG8" s="77"/>
      <c r="AH8"/>
    </row>
    <row r="9" spans="2:34" ht="27.9" customHeight="1" x14ac:dyDescent="0.3">
      <c r="B9" s="265" t="s">
        <v>37</v>
      </c>
      <c r="C9" s="266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 t="s">
        <v>97</v>
      </c>
      <c r="T9" s="44"/>
      <c r="U9" s="2">
        <v>1</v>
      </c>
      <c r="V9" s="268"/>
      <c r="W9" s="39" t="s">
        <v>47</v>
      </c>
      <c r="X9" s="40" t="s">
        <v>33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 x14ac:dyDescent="0.4">
      <c r="B10" s="265"/>
      <c r="C10" s="266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 t="s">
        <v>274</v>
      </c>
      <c r="T10" s="83" t="s">
        <v>273</v>
      </c>
      <c r="U10" s="2">
        <v>8</v>
      </c>
      <c r="V10" s="268"/>
      <c r="W10" s="86">
        <f>Y5*2+Y6*7+Y7*1+Y8*0+Y9*0+Y10*8</f>
        <v>35.099999999999994</v>
      </c>
      <c r="X10" s="79" t="s">
        <v>42</v>
      </c>
      <c r="Y10" s="45">
        <v>0</v>
      </c>
      <c r="Z10" s="187"/>
      <c r="AG10" s="88"/>
    </row>
    <row r="11" spans="2:34" ht="27.9" customHeight="1" x14ac:dyDescent="0.3">
      <c r="B11" s="162" t="s">
        <v>36</v>
      </c>
      <c r="C11" s="163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 t="s">
        <v>65</v>
      </c>
      <c r="T11" s="44"/>
      <c r="U11" s="2">
        <v>3</v>
      </c>
      <c r="V11" s="268"/>
      <c r="W11" s="39" t="s">
        <v>12</v>
      </c>
      <c r="X11" s="48"/>
      <c r="Y11" s="38"/>
      <c r="AG11" s="75"/>
    </row>
    <row r="12" spans="2:34" ht="27.9" customHeight="1" x14ac:dyDescent="0.4">
      <c r="B12" s="164"/>
      <c r="C12" s="165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269"/>
      <c r="W12" s="87">
        <f>W6*4+W10*4+W8*9</f>
        <v>891.9</v>
      </c>
      <c r="X12" s="52"/>
      <c r="Y12" s="53"/>
      <c r="Z12" s="187"/>
      <c r="AC12" s="51"/>
      <c r="AD12" s="51"/>
      <c r="AE12" s="51"/>
      <c r="AG12" s="89"/>
    </row>
    <row r="13" spans="2:34" s="35" customFormat="1" ht="27.9" customHeight="1" x14ac:dyDescent="0.4">
      <c r="B13" s="30">
        <v>4</v>
      </c>
      <c r="C13" s="266"/>
      <c r="D13" s="31" t="str">
        <f>'114.3月菜單'!F39</f>
        <v>台式炒飯</v>
      </c>
      <c r="E13" s="31" t="s">
        <v>17</v>
      </c>
      <c r="F13" s="31"/>
      <c r="G13" s="31" t="str">
        <f>'114.3月菜單'!F40</f>
        <v>鹽酥雞</v>
      </c>
      <c r="H13" s="31" t="s">
        <v>60</v>
      </c>
      <c r="I13" s="31"/>
      <c r="J13" s="31" t="str">
        <f>'114.3月菜單'!F41</f>
        <v>蝦卷x1</v>
      </c>
      <c r="K13" s="31" t="s">
        <v>66</v>
      </c>
      <c r="L13" s="31"/>
      <c r="M13" s="31" t="str">
        <f>'114.3月菜單'!F42</f>
        <v>關東煮</v>
      </c>
      <c r="N13" s="31" t="s">
        <v>17</v>
      </c>
      <c r="O13" s="31"/>
      <c r="P13" s="31" t="str">
        <f>'114.3月菜單'!F43</f>
        <v>季節蔬菜</v>
      </c>
      <c r="Q13" s="31" t="s">
        <v>18</v>
      </c>
      <c r="R13" s="31"/>
      <c r="S13" s="31" t="str">
        <f>'114.3月菜單'!F44</f>
        <v>蔬菜湯</v>
      </c>
      <c r="T13" s="31" t="s">
        <v>17</v>
      </c>
      <c r="U13" s="31"/>
      <c r="V13" s="267"/>
      <c r="W13" s="32" t="s">
        <v>44</v>
      </c>
      <c r="X13" s="33" t="s">
        <v>19</v>
      </c>
      <c r="Y13" s="34">
        <v>6</v>
      </c>
      <c r="Z13" s="161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 x14ac:dyDescent="0.4">
      <c r="B14" s="36" t="s">
        <v>8</v>
      </c>
      <c r="C14" s="266"/>
      <c r="D14" s="2" t="s">
        <v>24</v>
      </c>
      <c r="E14" s="2"/>
      <c r="F14" s="2">
        <v>120</v>
      </c>
      <c r="G14" s="56" t="s">
        <v>232</v>
      </c>
      <c r="H14" s="105"/>
      <c r="I14" s="94">
        <v>70</v>
      </c>
      <c r="J14" s="2" t="s">
        <v>233</v>
      </c>
      <c r="K14" s="2"/>
      <c r="L14" s="2">
        <v>20</v>
      </c>
      <c r="M14" s="2" t="s">
        <v>56</v>
      </c>
      <c r="N14" s="2"/>
      <c r="O14" s="2">
        <v>20</v>
      </c>
      <c r="P14" s="2" t="s">
        <v>59</v>
      </c>
      <c r="Q14" s="2"/>
      <c r="R14" s="2">
        <v>120</v>
      </c>
      <c r="S14" s="2" t="s">
        <v>101</v>
      </c>
      <c r="T14" s="2"/>
      <c r="U14" s="2">
        <v>30</v>
      </c>
      <c r="V14" s="268"/>
      <c r="W14" s="88">
        <f>Y13*15+Y14*0+Y15*5+Y16*0+Y17*15+Y18*12+15</f>
        <v>115</v>
      </c>
      <c r="X14" s="37" t="s">
        <v>25</v>
      </c>
      <c r="Y14" s="38">
        <v>3.1</v>
      </c>
      <c r="Z14" s="187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 x14ac:dyDescent="0.4">
      <c r="B15" s="36">
        <v>1</v>
      </c>
      <c r="C15" s="266"/>
      <c r="D15" s="2" t="s">
        <v>81</v>
      </c>
      <c r="E15" s="2"/>
      <c r="F15" s="2">
        <v>10</v>
      </c>
      <c r="G15" s="56"/>
      <c r="H15" s="110"/>
      <c r="I15" s="94"/>
      <c r="J15" s="2"/>
      <c r="K15" s="2"/>
      <c r="L15" s="2"/>
      <c r="M15" s="2" t="s">
        <v>171</v>
      </c>
      <c r="N15" s="2"/>
      <c r="O15" s="2">
        <v>30</v>
      </c>
      <c r="P15" s="2"/>
      <c r="Q15" s="2"/>
      <c r="R15" s="2"/>
      <c r="S15" s="2" t="s">
        <v>65</v>
      </c>
      <c r="T15" s="83"/>
      <c r="U15" s="2">
        <v>10</v>
      </c>
      <c r="V15" s="268"/>
      <c r="W15" s="39" t="s">
        <v>46</v>
      </c>
      <c r="X15" s="40" t="s">
        <v>27</v>
      </c>
      <c r="Y15" s="38">
        <v>2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5"/>
    </row>
    <row r="16" spans="2:34" ht="27.9" customHeight="1" x14ac:dyDescent="0.4">
      <c r="B16" s="36" t="s">
        <v>10</v>
      </c>
      <c r="C16" s="266"/>
      <c r="D16" s="2" t="s">
        <v>73</v>
      </c>
      <c r="E16" s="2"/>
      <c r="F16" s="2">
        <v>1</v>
      </c>
      <c r="H16" s="110"/>
      <c r="J16" s="2"/>
      <c r="K16" s="44"/>
      <c r="L16" s="2"/>
      <c r="M16" s="2" t="s">
        <v>170</v>
      </c>
      <c r="N16" s="2"/>
      <c r="O16" s="2">
        <v>10</v>
      </c>
      <c r="P16" s="2"/>
      <c r="Q16" s="44"/>
      <c r="R16" s="2"/>
      <c r="S16" s="2" t="s">
        <v>97</v>
      </c>
      <c r="T16" s="83"/>
      <c r="U16" s="2">
        <v>1</v>
      </c>
      <c r="V16" s="268"/>
      <c r="W16" s="86">
        <f>Y13*0+Y14*5+Y15*0+Y16*5+Y17*0+Y18*4</f>
        <v>30.5</v>
      </c>
      <c r="X16" s="40" t="s">
        <v>30</v>
      </c>
      <c r="Y16" s="38">
        <v>3</v>
      </c>
      <c r="Z16" s="187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8"/>
    </row>
    <row r="17" spans="2:33" ht="27.9" customHeight="1" x14ac:dyDescent="0.3">
      <c r="B17" s="265" t="s">
        <v>38</v>
      </c>
      <c r="C17" s="266"/>
      <c r="D17" s="2" t="s">
        <v>77</v>
      </c>
      <c r="E17" s="2"/>
      <c r="F17" s="2">
        <v>10</v>
      </c>
      <c r="H17" s="110"/>
      <c r="J17" s="2"/>
      <c r="K17" s="44"/>
      <c r="L17" s="2"/>
      <c r="M17" s="2" t="s">
        <v>97</v>
      </c>
      <c r="N17" s="2"/>
      <c r="O17" s="2">
        <v>1</v>
      </c>
      <c r="P17" s="2"/>
      <c r="Q17" s="44"/>
      <c r="R17" s="2"/>
      <c r="S17" s="2" t="s">
        <v>75</v>
      </c>
      <c r="T17" s="2"/>
      <c r="U17" s="2">
        <v>1</v>
      </c>
      <c r="V17" s="268"/>
      <c r="W17" s="39" t="s">
        <v>47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 x14ac:dyDescent="0.4">
      <c r="B18" s="265"/>
      <c r="C18" s="266"/>
      <c r="D18" s="2" t="s">
        <v>105</v>
      </c>
      <c r="E18" s="2"/>
      <c r="F18" s="2">
        <v>0.05</v>
      </c>
      <c r="G18" s="2"/>
      <c r="H18" s="44"/>
      <c r="I18" s="2"/>
      <c r="J18" s="2"/>
      <c r="K18" s="44"/>
      <c r="L18" s="2"/>
      <c r="M18" s="2"/>
      <c r="N18" s="83"/>
      <c r="O18" s="2"/>
      <c r="P18" s="2"/>
      <c r="Q18" s="44"/>
      <c r="R18" s="2"/>
      <c r="S18" s="2"/>
      <c r="T18" s="44"/>
      <c r="U18" s="2"/>
      <c r="V18" s="268"/>
      <c r="W18" s="86">
        <f>Y13*2+Y14*7+Y15*1+Y16*0+Y17*0+Y18*8</f>
        <v>35.700000000000003</v>
      </c>
      <c r="X18" s="79" t="s">
        <v>42</v>
      </c>
      <c r="Y18" s="45">
        <v>0</v>
      </c>
      <c r="Z18" s="187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162" t="s">
        <v>36</v>
      </c>
      <c r="C19" s="163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2"/>
      <c r="U19" s="2"/>
      <c r="V19" s="268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 x14ac:dyDescent="0.4">
      <c r="B20" s="164"/>
      <c r="C20" s="165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269"/>
      <c r="W20" s="87">
        <f>W14*4+W18*4+W16*9</f>
        <v>877.3</v>
      </c>
      <c r="X20" s="52"/>
      <c r="Y20" s="53"/>
      <c r="Z20" s="187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 x14ac:dyDescent="0.4">
      <c r="B21" s="30">
        <v>4</v>
      </c>
      <c r="C21" s="266"/>
      <c r="D21" s="31" t="str">
        <f>'114.3月菜單'!J39</f>
        <v>不供餐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7"/>
      <c r="W21" s="32"/>
      <c r="X21" s="33"/>
      <c r="Y21" s="34"/>
      <c r="Z21" s="161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 x14ac:dyDescent="0.55000000000000004">
      <c r="B22" s="36" t="s">
        <v>8</v>
      </c>
      <c r="C22" s="26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68"/>
      <c r="T22" s="2"/>
      <c r="U22" s="2"/>
      <c r="V22" s="268"/>
      <c r="W22" s="88"/>
      <c r="X22" s="37"/>
      <c r="Y22" s="38"/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</v>
      </c>
      <c r="C23" s="266"/>
      <c r="D23" s="2"/>
      <c r="E23" s="2"/>
      <c r="F23" s="2"/>
      <c r="G23" s="2"/>
      <c r="H23" s="4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68"/>
      <c r="W23" s="39"/>
      <c r="X23" s="40"/>
      <c r="Y23" s="38"/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5"/>
    </row>
    <row r="24" spans="2:33" s="56" customFormat="1" ht="27.9" customHeight="1" x14ac:dyDescent="0.55000000000000004">
      <c r="B24" s="36" t="s">
        <v>10</v>
      </c>
      <c r="C24" s="266"/>
      <c r="D24" s="2"/>
      <c r="E24" s="2"/>
      <c r="F24" s="2"/>
      <c r="G24" s="2"/>
      <c r="H24" s="44"/>
      <c r="I24" s="2"/>
      <c r="J24" s="2"/>
      <c r="K24" s="2"/>
      <c r="L24" s="2"/>
      <c r="M24" s="2"/>
      <c r="N24" s="44"/>
      <c r="O24" s="2"/>
      <c r="P24" s="2"/>
      <c r="Q24" s="44"/>
      <c r="R24" s="2"/>
      <c r="S24" s="2"/>
      <c r="T24" s="83"/>
      <c r="U24" s="2"/>
      <c r="V24" s="268"/>
      <c r="W24" s="86"/>
      <c r="X24" s="40"/>
      <c r="Y24" s="38"/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65" t="s">
        <v>39</v>
      </c>
      <c r="C25" s="266"/>
      <c r="D25" s="2"/>
      <c r="E25" s="2"/>
      <c r="F25" s="2"/>
      <c r="G25" s="2"/>
      <c r="H25" s="44"/>
      <c r="I25" s="2"/>
      <c r="J25" s="2"/>
      <c r="K25" s="44"/>
      <c r="L25" s="2"/>
      <c r="M25" s="2"/>
      <c r="N25" s="44"/>
      <c r="O25" s="2"/>
      <c r="P25" s="2"/>
      <c r="Q25" s="44"/>
      <c r="R25" s="2"/>
      <c r="S25" s="2"/>
      <c r="T25" s="2"/>
      <c r="U25" s="2"/>
      <c r="V25" s="268"/>
      <c r="W25" s="39"/>
      <c r="X25" s="40"/>
      <c r="Y25" s="38"/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 x14ac:dyDescent="0.55000000000000004">
      <c r="B26" s="265"/>
      <c r="C26" s="266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68"/>
      <c r="W26" s="86"/>
      <c r="X26" s="79"/>
      <c r="Y26" s="45"/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1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68"/>
      <c r="W27" s="39"/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 x14ac:dyDescent="0.6">
      <c r="B28" s="188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269"/>
      <c r="W28" s="87"/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 x14ac:dyDescent="0.4">
      <c r="B29" s="30">
        <v>4</v>
      </c>
      <c r="C29" s="266"/>
      <c r="D29" s="31" t="str">
        <f>'114.3月菜單'!N39</f>
        <v>兒童節/清明節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67"/>
      <c r="W29" s="32"/>
      <c r="X29" s="33"/>
      <c r="Y29" s="34"/>
      <c r="Z29" s="161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 x14ac:dyDescent="0.4">
      <c r="B30" s="36" t="s">
        <v>8</v>
      </c>
      <c r="C30" s="266"/>
      <c r="D30" s="2"/>
      <c r="E30" s="2"/>
      <c r="F30" s="2"/>
      <c r="G30" s="56"/>
      <c r="H30" s="105"/>
      <c r="I30" s="9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68"/>
      <c r="W30" s="88"/>
      <c r="X30" s="37"/>
      <c r="Y30" s="38"/>
      <c r="Z30" s="187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 x14ac:dyDescent="0.4">
      <c r="B31" s="36">
        <v>3</v>
      </c>
      <c r="C31" s="266"/>
      <c r="D31" s="2"/>
      <c r="E31" s="2"/>
      <c r="F31" s="2"/>
      <c r="G31" s="56"/>
      <c r="H31" s="110"/>
      <c r="I31" s="94"/>
      <c r="J31" s="2"/>
      <c r="K31" s="2"/>
      <c r="L31" s="2"/>
      <c r="M31" s="2"/>
      <c r="N31" s="2"/>
      <c r="O31" s="2"/>
      <c r="P31" s="2"/>
      <c r="Q31" s="2"/>
      <c r="R31" s="2"/>
      <c r="S31" s="2"/>
      <c r="T31" s="83"/>
      <c r="U31" s="2"/>
      <c r="V31" s="268"/>
      <c r="W31" s="39"/>
      <c r="X31" s="40"/>
      <c r="Y31" s="38"/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5"/>
    </row>
    <row r="32" spans="2:33" ht="27.9" customHeight="1" x14ac:dyDescent="0.4">
      <c r="B32" s="36" t="s">
        <v>10</v>
      </c>
      <c r="C32" s="266"/>
      <c r="D32" s="85"/>
      <c r="E32" s="44"/>
      <c r="F32" s="2"/>
      <c r="H32" s="110"/>
      <c r="J32" s="2"/>
      <c r="K32" s="44"/>
      <c r="L32" s="2"/>
      <c r="M32" s="2"/>
      <c r="N32" s="2"/>
      <c r="O32" s="2"/>
      <c r="P32" s="2"/>
      <c r="Q32" s="44"/>
      <c r="R32" s="2"/>
      <c r="S32" s="2"/>
      <c r="T32" s="83"/>
      <c r="U32" s="2"/>
      <c r="V32" s="268"/>
      <c r="W32" s="86"/>
      <c r="X32" s="40"/>
      <c r="Y32" s="38"/>
      <c r="Z32" s="187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8"/>
    </row>
    <row r="33" spans="2:33" ht="27.9" customHeight="1" x14ac:dyDescent="0.3">
      <c r="B33" s="265" t="s">
        <v>40</v>
      </c>
      <c r="C33" s="266"/>
      <c r="D33" s="85"/>
      <c r="E33" s="44"/>
      <c r="F33" s="2"/>
      <c r="H33" s="110"/>
      <c r="J33" s="2"/>
      <c r="K33" s="44"/>
      <c r="L33" s="2"/>
      <c r="M33" s="2"/>
      <c r="N33" s="2"/>
      <c r="O33" s="2"/>
      <c r="P33" s="2"/>
      <c r="Q33" s="44"/>
      <c r="R33" s="2"/>
      <c r="S33" s="2"/>
      <c r="T33" s="2"/>
      <c r="U33" s="2"/>
      <c r="V33" s="268"/>
      <c r="W33" s="39"/>
      <c r="X33" s="40"/>
      <c r="Y33" s="38"/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 x14ac:dyDescent="0.4">
      <c r="B34" s="265"/>
      <c r="C34" s="266"/>
      <c r="D34" s="44"/>
      <c r="E34" s="44"/>
      <c r="F34" s="2"/>
      <c r="G34" s="2"/>
      <c r="H34" s="44"/>
      <c r="I34" s="2"/>
      <c r="J34" s="2"/>
      <c r="K34" s="44"/>
      <c r="L34" s="2"/>
      <c r="M34" s="2"/>
      <c r="N34" s="83"/>
      <c r="O34" s="2"/>
      <c r="P34" s="2"/>
      <c r="Q34" s="44"/>
      <c r="R34" s="2"/>
      <c r="S34" s="2"/>
      <c r="T34" s="44"/>
      <c r="U34" s="2"/>
      <c r="V34" s="268"/>
      <c r="W34" s="86"/>
      <c r="X34" s="79"/>
      <c r="Y34" s="45"/>
      <c r="Z34" s="187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162" t="s">
        <v>36</v>
      </c>
      <c r="C35" s="163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2"/>
      <c r="U35" s="2"/>
      <c r="V35" s="268"/>
      <c r="W35" s="39"/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 x14ac:dyDescent="0.4">
      <c r="B36" s="164"/>
      <c r="C36" s="165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69"/>
      <c r="W36" s="87"/>
      <c r="X36" s="52"/>
      <c r="Y36" s="53"/>
      <c r="Z36" s="187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 x14ac:dyDescent="0.4">
      <c r="B37" s="30">
        <v>4</v>
      </c>
      <c r="C37" s="281"/>
      <c r="D37" s="31" t="str">
        <f>'114.3月菜單'!R39</f>
        <v>兒童節/清明節假期</v>
      </c>
      <c r="E37" s="31"/>
      <c r="F37" s="1"/>
      <c r="G37" s="31"/>
      <c r="H37" s="31"/>
      <c r="I37" s="1"/>
      <c r="J37" s="31"/>
      <c r="K37" s="31"/>
      <c r="L37" s="1"/>
      <c r="M37" s="31"/>
      <c r="N37" s="31"/>
      <c r="O37" s="1"/>
      <c r="P37" s="31"/>
      <c r="Q37" s="31"/>
      <c r="R37" s="1"/>
      <c r="S37" s="31"/>
      <c r="T37" s="31"/>
      <c r="U37" s="1"/>
      <c r="V37" s="267"/>
      <c r="W37" s="32"/>
      <c r="X37" s="33"/>
      <c r="Y37" s="34"/>
      <c r="Z37" s="161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 x14ac:dyDescent="0.4">
      <c r="B38" s="36" t="s">
        <v>8</v>
      </c>
      <c r="C38" s="28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6"/>
      <c r="Q38" s="189"/>
      <c r="R38" s="97"/>
      <c r="S38" s="2"/>
      <c r="T38" s="2"/>
      <c r="U38" s="2"/>
      <c r="V38" s="268"/>
      <c r="W38" s="88"/>
      <c r="X38" s="37"/>
      <c r="Y38" s="38"/>
      <c r="Z38" s="187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 x14ac:dyDescent="0.4">
      <c r="B39" s="36">
        <v>4</v>
      </c>
      <c r="C39" s="282"/>
      <c r="D39" s="2"/>
      <c r="E39" s="2"/>
      <c r="F39" s="2"/>
      <c r="G39" s="2"/>
      <c r="H39" s="2"/>
      <c r="I39" s="2"/>
      <c r="J39" s="2"/>
      <c r="K39" s="44"/>
      <c r="L39" s="2"/>
      <c r="M39" s="2"/>
      <c r="N39" s="2"/>
      <c r="O39" s="2"/>
      <c r="Q39" s="110"/>
      <c r="S39" s="2"/>
      <c r="T39" s="2"/>
      <c r="U39" s="2"/>
      <c r="V39" s="268"/>
      <c r="W39" s="39"/>
      <c r="X39" s="40"/>
      <c r="Y39" s="38"/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 x14ac:dyDescent="0.4">
      <c r="B40" s="36" t="s">
        <v>10</v>
      </c>
      <c r="C40" s="282"/>
      <c r="D40" s="2"/>
      <c r="E40" s="2"/>
      <c r="F40" s="2"/>
      <c r="G40" s="2"/>
      <c r="H40" s="44"/>
      <c r="I40" s="2"/>
      <c r="J40" s="2"/>
      <c r="K40" s="44"/>
      <c r="L40" s="2"/>
      <c r="M40" s="2"/>
      <c r="N40" s="83"/>
      <c r="O40" s="2"/>
      <c r="Q40" s="110"/>
      <c r="S40" s="2"/>
      <c r="T40" s="2"/>
      <c r="U40" s="2"/>
      <c r="V40" s="268"/>
      <c r="W40" s="86"/>
      <c r="X40" s="40"/>
      <c r="Y40" s="38"/>
      <c r="Z40" s="187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 x14ac:dyDescent="0.3">
      <c r="B41" s="265" t="s">
        <v>32</v>
      </c>
      <c r="C41" s="282"/>
      <c r="D41" s="2"/>
      <c r="E41" s="2"/>
      <c r="F41" s="2"/>
      <c r="G41" s="2"/>
      <c r="H41" s="44"/>
      <c r="I41" s="2"/>
      <c r="J41" s="2"/>
      <c r="K41" s="44"/>
      <c r="L41" s="2"/>
      <c r="M41" s="2"/>
      <c r="N41" s="2"/>
      <c r="O41" s="2"/>
      <c r="Q41" s="110"/>
      <c r="S41" s="2"/>
      <c r="T41" s="2"/>
      <c r="U41" s="2"/>
      <c r="V41" s="268"/>
      <c r="W41" s="39"/>
      <c r="X41" s="40"/>
      <c r="Y41" s="38"/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 x14ac:dyDescent="0.4">
      <c r="B42" s="285"/>
      <c r="C42" s="283"/>
      <c r="D42" s="2"/>
      <c r="E42" s="2"/>
      <c r="F42" s="2"/>
      <c r="G42" s="2"/>
      <c r="H42" s="44"/>
      <c r="I42" s="2"/>
      <c r="J42" s="2"/>
      <c r="K42" s="44"/>
      <c r="L42" s="2"/>
      <c r="M42" s="2"/>
      <c r="N42" s="44"/>
      <c r="O42" s="2"/>
      <c r="Q42" s="110"/>
      <c r="S42" s="2"/>
      <c r="T42" s="44"/>
      <c r="U42" s="2"/>
      <c r="V42" s="268"/>
      <c r="W42" s="86"/>
      <c r="X42" s="79"/>
      <c r="Y42" s="45"/>
      <c r="Z42" s="187"/>
      <c r="AA42" s="15" t="s">
        <v>35</v>
      </c>
      <c r="AE42" s="15">
        <f>AB42*15</f>
        <v>0</v>
      </c>
      <c r="AG42" s="88"/>
    </row>
    <row r="43" spans="2:33" ht="27.9" customHeight="1" x14ac:dyDescent="0.3">
      <c r="B43" s="162" t="s">
        <v>36</v>
      </c>
      <c r="C43" s="163"/>
      <c r="D43" s="2"/>
      <c r="E43" s="2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68"/>
      <c r="W43" s="39"/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 x14ac:dyDescent="0.45">
      <c r="B44" s="166"/>
      <c r="C44" s="167"/>
      <c r="D44" s="144"/>
      <c r="E44" s="144"/>
      <c r="F44" s="145"/>
      <c r="G44" s="145"/>
      <c r="H44" s="144"/>
      <c r="I44" s="145"/>
      <c r="J44" s="145"/>
      <c r="K44" s="144"/>
      <c r="L44" s="145"/>
      <c r="M44" s="145"/>
      <c r="N44" s="144"/>
      <c r="O44" s="145"/>
      <c r="P44" s="145"/>
      <c r="Q44" s="144"/>
      <c r="R44" s="145"/>
      <c r="S44" s="145"/>
      <c r="T44" s="144"/>
      <c r="U44" s="145"/>
      <c r="V44" s="284"/>
      <c r="W44" s="146"/>
      <c r="X44" s="147"/>
      <c r="Y44" s="148"/>
      <c r="Z44" s="187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 x14ac:dyDescent="0.3">
      <c r="B45" s="168"/>
      <c r="C45" s="161"/>
      <c r="D45" s="161"/>
      <c r="E45" s="169"/>
      <c r="F45" s="161"/>
      <c r="G45" s="161"/>
      <c r="H45" s="169"/>
      <c r="I45" s="161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190"/>
      <c r="AB45" s="55"/>
    </row>
    <row r="46" spans="2:33" x14ac:dyDescent="0.3">
      <c r="D46" s="274"/>
      <c r="E46" s="274"/>
      <c r="F46" s="274"/>
      <c r="G46" s="274"/>
      <c r="H46" s="170"/>
      <c r="K46" s="170"/>
      <c r="N46" s="170"/>
      <c r="Q46" s="170"/>
      <c r="T46" s="170"/>
    </row>
  </sheetData>
  <mergeCells count="20">
    <mergeCell ref="B1:Y1"/>
    <mergeCell ref="B2:G2"/>
    <mergeCell ref="G3:L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114.3月菜單</vt:lpstr>
      <vt:lpstr>第一週明細</vt:lpstr>
      <vt:lpstr>第二週明細</vt:lpstr>
      <vt:lpstr>第三週明細 </vt:lpstr>
      <vt:lpstr>第四週明細 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20240210</cp:lastModifiedBy>
  <cp:lastPrinted>2025-02-20T03:31:29Z</cp:lastPrinted>
  <dcterms:created xsi:type="dcterms:W3CDTF">2013-10-17T10:44:48Z</dcterms:created>
  <dcterms:modified xsi:type="dcterms:W3CDTF">2025-02-20T03:31:30Z</dcterms:modified>
</cp:coreProperties>
</file>